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xr:revisionPtr revIDLastSave="0" documentId="11_8A925668C0ED4470F32E4C7DA3CE20246C1F195C" xr6:coauthVersionLast="47" xr6:coauthVersionMax="47" xr10:uidLastSave="{00000000-0000-0000-0000-000000000000}"/>
  <bookViews>
    <workbookView xWindow="120" yWindow="140" windowWidth="19420" windowHeight="10290" xr2:uid="{00000000-000D-0000-FFFF-FFFF00000000}"/>
  </bookViews>
  <sheets>
    <sheet name="f8.1" sheetId="20" r:id="rId1"/>
    <sheet name="f8.2" sheetId="19" r:id="rId2"/>
    <sheet name="f8.3" sheetId="1" r:id="rId3"/>
    <sheet name="t8.1" sheetId="2" r:id="rId4"/>
    <sheet name="t8.2" sheetId="3" r:id="rId5"/>
    <sheet name="f8.4" sheetId="4" r:id="rId6"/>
    <sheet name="f8.5" sheetId="16" r:id="rId7"/>
    <sheet name="t8.3" sheetId="5" r:id="rId8"/>
    <sheet name="t8.4" sheetId="6" r:id="rId9"/>
    <sheet name="t8.5" sheetId="7" r:id="rId10"/>
    <sheet name="t8.6" sheetId="8" r:id="rId11"/>
    <sheet name="t8.7" sheetId="9" r:id="rId12"/>
    <sheet name="t8.8" sheetId="10" r:id="rId13"/>
    <sheet name="t8.9" sheetId="11" r:id="rId14"/>
    <sheet name="t8.10" sheetId="12" r:id="rId15"/>
    <sheet name="t8.11" sheetId="13" r:id="rId16"/>
    <sheet name="t8.12" sheetId="14" r:id="rId17"/>
    <sheet name="t8.13" sheetId="15" r:id="rId18"/>
  </sheets>
  <externalReferences>
    <externalReference r:id="rId19"/>
    <externalReference r:id="rId20"/>
  </externalReferences>
  <definedNames>
    <definedName name="_Key1" hidden="1">#REF!</definedName>
    <definedName name="_Order1" hidden="1">255</definedName>
    <definedName name="_Regression_Int" hidden="1">1</definedName>
    <definedName name="_Sort" hidden="1">#REF!</definedName>
    <definedName name="Anno">'[1]1.01.1'!$C$3</definedName>
    <definedName name="_xlnm.Print_Area" localSheetId="11">'t8.7'!$A$3:$E$9</definedName>
    <definedName name="Area_stampa_MI">#REF!</definedName>
    <definedName name="f_abruzzo">[2]Abruzzo!#REF!</definedName>
    <definedName name="f_basilicata">[2]Basilicata!#REF!</definedName>
    <definedName name="f_bolzano">[2]Bolzano!#REF!</definedName>
    <definedName name="f_calabria">[2]Calabria!#REF!</definedName>
    <definedName name="f_campania">[2]Campania!#REF!</definedName>
    <definedName name="f_centro">[2]Centro!#REF!</definedName>
    <definedName name="f_emiliaromagna">'[2]Emilia Romagna'!#REF!</definedName>
    <definedName name="f_friuli">[2]Friuli!#REF!</definedName>
    <definedName name="f_italia">[2]ITALIA!#REF!</definedName>
    <definedName name="f_lazio">[2]Lazio!#REF!</definedName>
    <definedName name="f_liguria">[2]Liguria!#REF!</definedName>
    <definedName name="f_lombardia">[2]Lombardia!#REF!</definedName>
    <definedName name="f_marche">[2]Marche!#REF!</definedName>
    <definedName name="f_mezzogiorno">[2]Mezzogiorno!#REF!</definedName>
    <definedName name="f_molise">[2]Molise!#REF!</definedName>
    <definedName name="f_nord">[2]Nord!#REF!</definedName>
    <definedName name="f_nordest">'[2]Nord-Est'!#REF!</definedName>
    <definedName name="f_nordovest">'[2]Nord-Ovest'!#REF!</definedName>
    <definedName name="f_piemonte">[2]Piemonte!#REF!</definedName>
    <definedName name="f_puglia">[2]Puglia!#REF!</definedName>
    <definedName name="f_sardegna">[2]Sardegna!#REF!</definedName>
    <definedName name="f_sicilia">[2]Sicilia!#REF!</definedName>
    <definedName name="f_toscana">[2]Toscana!#REF!</definedName>
    <definedName name="f_trentino">[2]Trentino!#REF!</definedName>
    <definedName name="f_trento">[2]Trento!#REF!</definedName>
    <definedName name="f_umbria">[2]Umbria!#REF!</definedName>
    <definedName name="f_valleaosta">'[2]Valle d''Aosta'!#REF!</definedName>
    <definedName name="f_veneto">[2]Veneto!#REF!</definedName>
    <definedName name="m_abruzzo">[2]Abruzzo!#REF!</definedName>
    <definedName name="m_basilicata">[2]Basilicata!#REF!</definedName>
    <definedName name="m_bolzano">[2]Bolzano!#REF!</definedName>
    <definedName name="m_calabria">[2]Calabria!#REF!</definedName>
    <definedName name="m_campania">[2]Campania!#REF!</definedName>
    <definedName name="m_centro">[2]Centro!#REF!</definedName>
    <definedName name="m_emiliaromagna">'[2]Emilia Romagna'!#REF!</definedName>
    <definedName name="m_friuli">[2]Friuli!#REF!</definedName>
    <definedName name="m_italia">[2]ITALIA!#REF!</definedName>
    <definedName name="m_lazio">[2]Lazio!#REF!</definedName>
    <definedName name="m_liguria">[2]Liguria!#REF!</definedName>
    <definedName name="m_lombardia">[2]Lombardia!#REF!</definedName>
    <definedName name="m_marche">[2]Marche!#REF!</definedName>
    <definedName name="m_mezzogiorno">[2]Mezzogiorno!#REF!</definedName>
    <definedName name="m_molise">[2]Molise!#REF!</definedName>
    <definedName name="m_nord">[2]Nord!#REF!</definedName>
    <definedName name="m_nordest">'[2]Nord-Est'!#REF!</definedName>
    <definedName name="m_nordovest">'[2]Nord-Ovest'!#REF!</definedName>
    <definedName name="m_piemonte">[2]Piemonte!#REF!</definedName>
    <definedName name="m_puglia">[2]Puglia!#REF!</definedName>
    <definedName name="m_sardegna">[2]Sardegna!#REF!</definedName>
    <definedName name="m_sicilia">[2]Sicilia!#REF!</definedName>
    <definedName name="m_toscana">[2]Toscana!#REF!</definedName>
    <definedName name="m_trentino">[2]Trentino!#REF!</definedName>
    <definedName name="m_trento">[2]Trento!#REF!</definedName>
    <definedName name="m_umbria">[2]Umbria!#REF!</definedName>
    <definedName name="m_valleaosta">'[2]Valle d''Aosta'!#REF!</definedName>
    <definedName name="m_veneto">[2]Veneto!#REF!</definedName>
    <definedName name="print">#REF!</definedName>
    <definedName name="Print_Area_MI">#REF!</definedName>
    <definedName name="PRODOTTI">#REF!</definedName>
    <definedName name="Query2">#REF!</definedName>
    <definedName name="REGIONI">#REF!</definedName>
    <definedName name="Tav_1_1_CENTRO">#REF!</definedName>
    <definedName name="Tav_1_1_ITALIA">#REF!</definedName>
    <definedName name="Tav_1_1_MEZZOGIORNO">#REF!</definedName>
    <definedName name="Tav_1_1_NE">#REF!</definedName>
    <definedName name="Tav_1_1_NO">#REF!</definedName>
    <definedName name="Tav_1_1_NORD">#REF!</definedName>
    <definedName name="Tav_2_1_CENTRO">#REF!</definedName>
    <definedName name="Tav_2_1_ITALIA">#REF!</definedName>
    <definedName name="Tav_2_1_MEZZOGIORNO">#REF!</definedName>
    <definedName name="Tav_2_1_NE">#REF!</definedName>
    <definedName name="Tav_2_1_NO">#REF!</definedName>
    <definedName name="Tav_2_1_NORD">#REF!</definedName>
    <definedName name="Tav_3_2_CENTRO">#REF!</definedName>
    <definedName name="Tav_3_2_ITALIA">#REF!</definedName>
    <definedName name="Tav_3_2_MEZZOGIORNO">#REF!</definedName>
    <definedName name="Tav_3_2_NE">#REF!</definedName>
    <definedName name="Tav_3_2_NO">#REF!</definedName>
    <definedName name="Tav_3_2_NORD">#REF!</definedName>
    <definedName name="Tav_3_24_CENTRO">#REF!</definedName>
    <definedName name="Tav_3_24_ITALIA">#REF!</definedName>
    <definedName name="Tav_3_24_MEZZOGIORNO">#REF!</definedName>
    <definedName name="Tav_3_24_NE">#REF!</definedName>
    <definedName name="Tav_3_24_NO">#REF!</definedName>
    <definedName name="Tav_3_24_NORD">#REF!</definedName>
    <definedName name="Tav_3_25_CENTRO">#REF!</definedName>
    <definedName name="Tav_3_25_ITALIA">#REF!</definedName>
    <definedName name="Tav_3_25_MEZZOGIORNO">#REF!</definedName>
    <definedName name="Tav_3_25_NE">#REF!</definedName>
    <definedName name="Tav_3_25_NO">#REF!</definedName>
    <definedName name="Tav_3_25_NORD">#REF!</definedName>
    <definedName name="Tav_3_3_CENTRO">#REF!</definedName>
    <definedName name="Tav_3_3_ITALIA">#REF!</definedName>
    <definedName name="Tav_3_3_MEZZOGIORNO">#REF!</definedName>
    <definedName name="Tav_3_3_NE">#REF!</definedName>
    <definedName name="Tav_3_3_NO">#REF!</definedName>
    <definedName name="Tav_3_3_NORD">#REF!</definedName>
    <definedName name="Tav_3_8_CENTRO">#REF!</definedName>
    <definedName name="Tav_3_8_ITALIA">#REF!</definedName>
    <definedName name="Tav_3_8_MEZZOGIORNO">#REF!</definedName>
    <definedName name="Tav_3_8_NE">#REF!</definedName>
    <definedName name="Tav_3_8_NO">#REF!</definedName>
    <definedName name="Tav_3_8_NORD">#REF!</definedName>
    <definedName name="Tav_4_4_CENTRO">#REF!</definedName>
    <definedName name="Tav_4_4_ITALIA">#REF!</definedName>
    <definedName name="Tav_4_4_MEZZOGIORNO">#REF!</definedName>
    <definedName name="Tav_4_4_NE">#REF!</definedName>
    <definedName name="Tav_4_4_NO">#REF!</definedName>
    <definedName name="Tav_4_4_NORD">#REF!</definedName>
    <definedName name="Tav_4_5_CENTRO">#REF!</definedName>
    <definedName name="Tav_4_5_ITALIA">#REF!</definedName>
    <definedName name="Tav_4_5_MEZZOGIORNO">#REF!</definedName>
    <definedName name="Tav_4_5_NE">#REF!</definedName>
    <definedName name="Tav_4_5_NO">#REF!</definedName>
    <definedName name="Tav_4_5_NORD">#REF!</definedName>
    <definedName name="Tav_4_6_CENTRO">#REF!</definedName>
    <definedName name="Tav_4_6_ITALIA">#REF!</definedName>
    <definedName name="Tav_4_6_MEZZOGIORNO">#REF!</definedName>
    <definedName name="Tav_4_6_NE">#REF!</definedName>
    <definedName name="Tav_4_6_NO">#REF!</definedName>
    <definedName name="Tav_4_6_NORD">#REF!</definedName>
    <definedName name="Tavola_1.1">#REF!</definedName>
    <definedName name="Tavola_1.2">#REF!</definedName>
    <definedName name="Totale_Generale">#REF!</definedName>
    <definedName name="VALORI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</definedName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8" i="20" l="1"/>
  <c r="A14" i="20"/>
  <c r="A10" i="20"/>
  <c r="A6" i="20"/>
  <c r="F37" i="6" l="1"/>
  <c r="E37" i="6"/>
  <c r="C37" i="6"/>
  <c r="B37" i="6"/>
  <c r="I35" i="6"/>
  <c r="H35" i="6"/>
  <c r="I34" i="6"/>
  <c r="H34" i="6"/>
  <c r="I33" i="6"/>
  <c r="H33" i="6"/>
  <c r="I32" i="6"/>
  <c r="H32" i="6"/>
  <c r="I31" i="6"/>
  <c r="H31" i="6"/>
  <c r="I30" i="6"/>
  <c r="H30" i="6"/>
  <c r="I29" i="6"/>
  <c r="H29" i="6"/>
  <c r="I28" i="6"/>
  <c r="H28" i="6"/>
  <c r="I27" i="6"/>
  <c r="H27" i="6"/>
  <c r="I26" i="6"/>
  <c r="H26" i="6"/>
  <c r="I25" i="6"/>
  <c r="H25" i="6"/>
  <c r="I24" i="6"/>
  <c r="H24" i="6"/>
  <c r="I23" i="6"/>
  <c r="H23" i="6"/>
  <c r="I22" i="6"/>
  <c r="H22" i="6"/>
  <c r="I21" i="6"/>
  <c r="H21" i="6"/>
  <c r="I20" i="6"/>
  <c r="H20" i="6"/>
  <c r="I19" i="6"/>
  <c r="H19" i="6"/>
  <c r="I18" i="6"/>
  <c r="H18" i="6"/>
  <c r="I17" i="6"/>
  <c r="H17" i="6"/>
  <c r="I16" i="6"/>
  <c r="H16" i="6"/>
  <c r="I15" i="6"/>
  <c r="H15" i="6"/>
  <c r="I14" i="6"/>
  <c r="H14" i="6"/>
  <c r="I13" i="6"/>
  <c r="H13" i="6"/>
  <c r="I12" i="6"/>
  <c r="H12" i="6"/>
  <c r="I11" i="6"/>
  <c r="H11" i="6"/>
  <c r="I9" i="6"/>
  <c r="H9" i="6"/>
  <c r="I8" i="6"/>
  <c r="H8" i="6"/>
  <c r="I7" i="6"/>
  <c r="H7" i="6"/>
  <c r="I6" i="6"/>
  <c r="H6" i="6"/>
  <c r="H37" i="6" l="1"/>
  <c r="I37" i="6"/>
  <c r="C11" i="16"/>
  <c r="B11" i="16"/>
  <c r="B11" i="14" l="1"/>
  <c r="F8" i="11" l="1"/>
  <c r="C7" i="11"/>
  <c r="C6" i="11"/>
  <c r="C5" i="11"/>
  <c r="L10" i="8" l="1"/>
  <c r="H10" i="8"/>
  <c r="D10" i="8"/>
  <c r="B8" i="7"/>
  <c r="G9" i="5" l="1"/>
  <c r="F9" i="5"/>
  <c r="E9" i="5"/>
  <c r="D9" i="5"/>
  <c r="C9" i="5"/>
  <c r="B9" i="5"/>
</calcChain>
</file>

<file path=xl/sharedStrings.xml><?xml version="1.0" encoding="utf-8"?>
<sst xmlns="http://schemas.openxmlformats.org/spreadsheetml/2006/main" count="414" uniqueCount="238">
  <si>
    <t>Nord-est</t>
  </si>
  <si>
    <t>Nord-ovest</t>
  </si>
  <si>
    <t>Centro</t>
  </si>
  <si>
    <t>Sud e isole</t>
  </si>
  <si>
    <t>LabelY</t>
  </si>
  <si>
    <t>Labels</t>
  </si>
  <si>
    <t/>
  </si>
  <si>
    <t>Agriturismo e simili</t>
  </si>
  <si>
    <t>Trasformazione e o lavorazione di prodotti</t>
  </si>
  <si>
    <t xml:space="preserve">Produzione di energia rinnovabile </t>
  </si>
  <si>
    <t>Contoterzismo</t>
  </si>
  <si>
    <t>Fig. 8. 1 -  Principali attività connesse delle aziende agricole per circoscrizione geografica - 2016 (%)</t>
  </si>
  <si>
    <t>Biomasse solide</t>
  </si>
  <si>
    <t>Biogas</t>
  </si>
  <si>
    <t>Solare</t>
  </si>
  <si>
    <t>Altre fonti di energia</t>
  </si>
  <si>
    <t>Nord Ovest</t>
  </si>
  <si>
    <t>Nord Est</t>
  </si>
  <si>
    <t>Fig. 8.2 - Distribuzione geografica delle aziende che producono energia da fonti rinnovabili per tipologia - 2016</t>
  </si>
  <si>
    <t>Diversificazione</t>
  </si>
  <si>
    <t>Trasformazione  e vendita</t>
  </si>
  <si>
    <t>Altre attività di diversificazione</t>
  </si>
  <si>
    <t>Fig. 8.3 - L’evoluzione delle attività di diversificazione (2010-2017)</t>
  </si>
  <si>
    <t>Tab. 8.1 - Le attività di supporto e le attività secondarie dell'agricoltura - produzione a valori correnti</t>
  </si>
  <si>
    <t>(milioni di euro)</t>
  </si>
  <si>
    <t>Distr. %</t>
  </si>
  <si>
    <t>Var. % (su correnti)</t>
  </si>
  <si>
    <t>Var. % (su concatenati anno riferimento 2010)</t>
  </si>
  <si>
    <t>2017/2016</t>
  </si>
  <si>
    <t>ATTIVITA' DI SUPPORTO ALL'AGRICOLTURA</t>
  </si>
  <si>
    <t>Lavorazioni sementi per la semina</t>
  </si>
  <si>
    <t>Nuove coltivazioni e piantagioni</t>
  </si>
  <si>
    <r>
      <t xml:space="preserve">Attività agricole per conto terzi </t>
    </r>
    <r>
      <rPr>
        <i/>
        <sz val="11"/>
        <color theme="1"/>
        <rFont val="Calibri"/>
        <family val="2"/>
        <scheme val="minor"/>
      </rPr>
      <t>(contoterzismo)</t>
    </r>
  </si>
  <si>
    <r>
      <t xml:space="preserve">Prima lavorazione dei prodotti agricoli </t>
    </r>
    <r>
      <rPr>
        <vertAlign val="superscript"/>
        <sz val="11"/>
        <color theme="1"/>
        <rFont val="Calibri"/>
        <family val="2"/>
        <scheme val="minor"/>
      </rPr>
      <t>1</t>
    </r>
  </si>
  <si>
    <t>Manutenzione del terreno al fine di mantenerlo in buone condizioni agricole ed ecologiche</t>
  </si>
  <si>
    <r>
      <t xml:space="preserve">Attività di supporto all'allevamento del bestiame </t>
    </r>
    <r>
      <rPr>
        <vertAlign val="superscript"/>
        <sz val="11"/>
        <color theme="1"/>
        <rFont val="Calibri"/>
        <family val="2"/>
        <scheme val="minor"/>
      </rPr>
      <t>2</t>
    </r>
  </si>
  <si>
    <t>Altre attività di supporto</t>
  </si>
  <si>
    <t>Totale</t>
  </si>
  <si>
    <t>Peso % sul valore della produzione agricola</t>
  </si>
  <si>
    <t>ATTIVITA' SECONDARIE</t>
  </si>
  <si>
    <t>Acquacoltura</t>
  </si>
  <si>
    <r>
      <t xml:space="preserve">Trasformazione dei prodotti vegetali </t>
    </r>
    <r>
      <rPr>
        <i/>
        <sz val="11"/>
        <color theme="1"/>
        <rFont val="Calibri"/>
        <family val="2"/>
        <scheme val="minor"/>
      </rPr>
      <t>(frutta)</t>
    </r>
  </si>
  <si>
    <t>Trasformazione del latte</t>
  </si>
  <si>
    <t>Agriturismo compreso le attività ricreative e sociali, fattorie didattiche e altre attività minori</t>
  </si>
  <si>
    <r>
      <t>Trasformazione dei prodotti animali (</t>
    </r>
    <r>
      <rPr>
        <i/>
        <sz val="11"/>
        <color theme="1"/>
        <rFont val="Calibri"/>
        <family val="2"/>
        <scheme val="minor"/>
      </rPr>
      <t>carni</t>
    </r>
    <r>
      <rPr>
        <sz val="11"/>
        <color theme="1"/>
        <rFont val="Calibri"/>
        <family val="2"/>
        <scheme val="minor"/>
      </rPr>
      <t>)</t>
    </r>
  </si>
  <si>
    <r>
      <t xml:space="preserve">Energia rinnovabile </t>
    </r>
    <r>
      <rPr>
        <i/>
        <sz val="11"/>
        <color theme="1"/>
        <rFont val="Calibri"/>
        <family val="2"/>
        <scheme val="minor"/>
      </rPr>
      <t>(fotovoltaico, biogas, biomasse)</t>
    </r>
  </si>
  <si>
    <r>
      <t xml:space="preserve">Artigianato </t>
    </r>
    <r>
      <rPr>
        <i/>
        <sz val="11"/>
        <color theme="1"/>
        <rFont val="Calibri"/>
        <family val="2"/>
        <scheme val="minor"/>
      </rPr>
      <t>(lavorazione del legno)</t>
    </r>
  </si>
  <si>
    <t>Produzione di mangimi</t>
  </si>
  <si>
    <t>Sistemazione di parchi e giardini</t>
  </si>
  <si>
    <t>Vendite dirette/commercializzazione</t>
  </si>
  <si>
    <t>-</t>
  </si>
  <si>
    <r>
      <t xml:space="preserve">TOTALE SUPPORTO E SECONDARIE 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</si>
  <si>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E' esclusa la trasformazione di prodotti agricoli</t>
    </r>
  </si>
  <si>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Sono esclusi i servizi veterinari</t>
    </r>
  </si>
  <si>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Il totale tiene conto solo delle attività secondarie effettuate nell'ambito della branca di attività agricola e quindi non separabili, individuate in tabella 1.5 con il simbolo (+).</t>
    </r>
  </si>
  <si>
    <t>Fonte: elaborazioni du dati Istat.</t>
  </si>
  <si>
    <t>Tab. 8.2 Le attività di  supporto all'agricoltura e le attività secondarie dell'agricoltura per regione  - Valori correnti</t>
  </si>
  <si>
    <t>(migliaia di euro)</t>
  </si>
  <si>
    <t>Attività di supporto all'agricoltura</t>
  </si>
  <si>
    <r>
      <t>Attività secondarie</t>
    </r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(+)</t>
    </r>
  </si>
  <si>
    <t>Attività secondarie (-)</t>
  </si>
  <si>
    <t>var. % 2017/16</t>
  </si>
  <si>
    <t>Piemonte</t>
  </si>
  <si>
    <t>Valle d'Aosta</t>
  </si>
  <si>
    <t>Lombardia</t>
  </si>
  <si>
    <t>Liguria</t>
  </si>
  <si>
    <t>Trentino-Alto Adige</t>
  </si>
  <si>
    <t>Veneto</t>
  </si>
  <si>
    <t>Friuli 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</si>
  <si>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</si>
  <si>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</si>
  <si>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</si>
  <si>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</si>
  <si>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</si>
  <si>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</si>
  <si>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</si>
  <si>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</si>
  <si>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</si>
  <si>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</si>
  <si>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</si>
  <si>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</si>
  <si>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</si>
  <si>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</si>
  <si>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Per attività secondaria va intesa sia quella effettuata nell'ambito della branca di attività agricola e quindi non separabile, vale a dire agriturismo, trasformazione del latte, frutta e carne, evidenziata con il segno (+), sia quella esentata da altre branche d'attività economiche nell'ambito delle coltivazioni e degli allevamenti (per. es. da imprese commerciali), che viene evidenziata con il segno (-).</t>
    </r>
  </si>
  <si>
    <t>Fonte: elaborazioni su dati ISTAT.</t>
  </si>
  <si>
    <t>reg</t>
  </si>
  <si>
    <t>produzione reg</t>
  </si>
  <si>
    <t>Supporto</t>
  </si>
  <si>
    <t>Secondarie (+)</t>
  </si>
  <si>
    <t>ordine</t>
  </si>
  <si>
    <t>Fig. 8.4 - Peso % delle attività di supporto e secondarie (+) sul valore della produzione agricola regionale, 2017</t>
  </si>
  <si>
    <t>Fonte: elaborazioni su dati Istat.</t>
  </si>
  <si>
    <t>Fig. 8.5 - Evoluzione del numero di impianti incentivati ai sensi del DM 23/6/2016. Suddivisione per tipologia di impianto</t>
  </si>
  <si>
    <t>Tipologia</t>
  </si>
  <si>
    <t>Idraulica</t>
  </si>
  <si>
    <t>Eolica onshore</t>
  </si>
  <si>
    <t>Geotermica</t>
  </si>
  <si>
    <t xml:space="preserve">Biomasse </t>
  </si>
  <si>
    <t>Bioliquidi sostenibili</t>
  </si>
  <si>
    <t>Gas di discarica</t>
  </si>
  <si>
    <t>Totale complessivo</t>
  </si>
  <si>
    <t>Fonte: dati GSE 2018</t>
  </si>
  <si>
    <t>Tab. 8.3 - Produzione di energia elettrica da  fonti energetiche rinnovabili  (GWh)</t>
  </si>
  <si>
    <t>2017*</t>
  </si>
  <si>
    <t>Var. % 2017/16</t>
  </si>
  <si>
    <r>
      <t>Idroelettrico</t>
    </r>
    <r>
      <rPr>
        <vertAlign val="superscript"/>
        <sz val="10"/>
        <rFont val="Calibri"/>
        <family val="2"/>
        <scheme val="minor"/>
      </rPr>
      <t>1</t>
    </r>
  </si>
  <si>
    <r>
      <t>Eolico</t>
    </r>
    <r>
      <rPr>
        <vertAlign val="superscript"/>
        <sz val="10"/>
        <rFont val="Calibri"/>
        <family val="2"/>
        <scheme val="minor"/>
      </rPr>
      <t>1</t>
    </r>
  </si>
  <si>
    <t>Solare fotovoltaico</t>
  </si>
  <si>
    <r>
      <t>Bioenergie</t>
    </r>
    <r>
      <rPr>
        <vertAlign val="superscript"/>
        <sz val="10"/>
        <rFont val="Calibri"/>
        <family val="2"/>
        <scheme val="minor"/>
      </rPr>
      <t>2</t>
    </r>
  </si>
  <si>
    <t xml:space="preserve">Totale </t>
  </si>
  <si>
    <t>Consumo interno lordo (TWh)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</si>
  <si>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>lI valori della produzione idroelettrica ed eolica riportati nella colonna "da Direttiva 2009/28/CE" sono stati sottoposti a normalizzazione</t>
    </r>
  </si>
  <si>
    <r>
      <t xml:space="preserve">2   </t>
    </r>
    <r>
      <rPr>
        <sz val="10"/>
        <rFont val="Calibri"/>
        <family val="2"/>
        <scheme val="minor"/>
      </rPr>
      <t>Bioenergie: biomasse solide (compresa la frazione biodegradabile dei rifiuti), biogas, bioliquidi</t>
    </r>
  </si>
  <si>
    <t>*Dati provvisori</t>
  </si>
  <si>
    <t>Fonte: elaborazioni su dati TERNA 2018.</t>
  </si>
  <si>
    <t>Tab. 8.4 - Gli impianti per la produzione da FER in Italia</t>
  </si>
  <si>
    <r>
      <t xml:space="preserve">2017 </t>
    </r>
    <r>
      <rPr>
        <vertAlign val="superscript"/>
        <sz val="11"/>
        <rFont val="Calibri"/>
        <family val="2"/>
        <scheme val="minor"/>
      </rPr>
      <t>1</t>
    </r>
  </si>
  <si>
    <t>Var. %</t>
  </si>
  <si>
    <t>impianti (n.)</t>
  </si>
  <si>
    <t>potenza (MW)</t>
  </si>
  <si>
    <t>Idroelettrico</t>
  </si>
  <si>
    <t>Eolico</t>
  </si>
  <si>
    <t>Geotermoelettrici</t>
  </si>
  <si>
    <t>Bioenergie:</t>
  </si>
  <si>
    <t xml:space="preserve"> - produzione energia elettrica</t>
  </si>
  <si>
    <t xml:space="preserve">       - biomasse solide</t>
  </si>
  <si>
    <t xml:space="preserve">              - rifiuti urbani</t>
  </si>
  <si>
    <t xml:space="preserve">              - altre biomasse</t>
  </si>
  <si>
    <t xml:space="preserve">       - biogas</t>
  </si>
  <si>
    <t xml:space="preserve">              - da rifiuti</t>
  </si>
  <si>
    <t xml:space="preserve">              - da fanghi</t>
  </si>
  <si>
    <t xml:space="preserve">              - da deiezioni animali</t>
  </si>
  <si>
    <t xml:space="preserve">              - da attività agricole e forestali</t>
  </si>
  <si>
    <t xml:space="preserve">       - bioliquidi</t>
  </si>
  <si>
    <t xml:space="preserve">              - oli vegetali grezzi</t>
  </si>
  <si>
    <t xml:space="preserve">              - altri bioliquidi</t>
  </si>
  <si>
    <t xml:space="preserve"> - produzione energia elettrica e calore</t>
  </si>
  <si>
    <t>TOTALE</t>
  </si>
  <si>
    <t>1. Dati provvisori.</t>
  </si>
  <si>
    <r>
      <rPr>
        <i/>
        <sz val="11"/>
        <rFont val="Calibri"/>
        <family val="2"/>
        <scheme val="minor"/>
      </rPr>
      <t>Fonte</t>
    </r>
    <r>
      <rPr>
        <sz val="11"/>
        <rFont val="Calibri"/>
        <family val="2"/>
        <scheme val="minor"/>
      </rPr>
      <t>: Dati TERNA (2018)</t>
    </r>
  </si>
  <si>
    <t>Tab.8.5 - Aziende autorizzate all'esercizio dell'agriturismo - 2017</t>
  </si>
  <si>
    <t>Aziende autorizzate nel 2017</t>
  </si>
  <si>
    <t>Variazione 2017/16</t>
  </si>
  <si>
    <t>Aziende agrituristiche / aziende totali</t>
  </si>
  <si>
    <t>n.</t>
  </si>
  <si>
    <t>%</t>
  </si>
  <si>
    <t>Nord</t>
  </si>
  <si>
    <t>Sud</t>
  </si>
  <si>
    <t>di cui:</t>
  </si>
  <si>
    <t xml:space="preserve">   - con ristorazione</t>
  </si>
  <si>
    <t xml:space="preserve">   - con alloggio</t>
  </si>
  <si>
    <t xml:space="preserve">   - con degustazione</t>
  </si>
  <si>
    <t xml:space="preserve">   - con altre attività e servizi </t>
  </si>
  <si>
    <t>Fonte: ISTAT, Dati annuali sull'agriturismo.</t>
  </si>
  <si>
    <t>Tab. 8.6 - Consistenza e movimento turistico nel settore agrituristico per attività di alloggio - 2017</t>
  </si>
  <si>
    <t xml:space="preserve">Movimento dei clienti </t>
  </si>
  <si>
    <t>Consistenza</t>
  </si>
  <si>
    <t>totale</t>
  </si>
  <si>
    <t>di cui stranieri</t>
  </si>
  <si>
    <t>agriturismi</t>
  </si>
  <si>
    <t>letti</t>
  </si>
  <si>
    <t xml:space="preserve">letti/ agriturismo </t>
  </si>
  <si>
    <t>arrivi</t>
  </si>
  <si>
    <t>presenze</t>
  </si>
  <si>
    <t>permanenza media (gg)</t>
  </si>
  <si>
    <t xml:space="preserve">Nord </t>
  </si>
  <si>
    <t xml:space="preserve"> - var. % 2017/2016</t>
  </si>
  <si>
    <t xml:space="preserve"> - var. % 2017/2007</t>
  </si>
  <si>
    <t xml:space="preserve">Nota: I dati sulla capacità delle strutture ricettive rieva la capacità lorda massima degli esercizi. </t>
  </si>
  <si>
    <t>I dati differiscono da quelli pubblicati nella tabella precedente in quanto nel settore agricolo la registrazione del codice Ateco relativo all'attività di accoglienza turistica,  indicata come attività secondaria, non è obbligatorio. Inoltre l'indagine viene effettuata  a consuntivo dell'anno (collettivi di stato). I dati sul turismo sono invece raccolti come colettivi di movimento.</t>
  </si>
  <si>
    <t>Fonte: ISTAT, Capacità e movimento degli esercizi ricettivi, annate varie.</t>
  </si>
  <si>
    <t>Tab. 8.7 - Misure PSR a sostegno diretto del turismo. Programmazioni 2007-2013 e 2014-2020 a confronto</t>
  </si>
  <si>
    <t xml:space="preserve"> PSR 2007-2013</t>
  </si>
  <si>
    <t>PSR 2014-2020</t>
  </si>
  <si>
    <t>Misura</t>
  </si>
  <si>
    <t>Descrizione</t>
  </si>
  <si>
    <t>Diversificazione  attività extra-agricole (agriturismo)</t>
  </si>
  <si>
    <t>6.2</t>
  </si>
  <si>
    <t>Aiuti avviamento  attività extra-agricole in zone rurali</t>
  </si>
  <si>
    <t>Sostegno  creazione e  sviluppo di microimprese</t>
  </si>
  <si>
    <t>6.4</t>
  </si>
  <si>
    <t>Sostegno a investimenti in creazione e  sviluppo attività extra-agricole</t>
  </si>
  <si>
    <t>Incentivazione attività turistiche</t>
  </si>
  <si>
    <t>7.5</t>
  </si>
  <si>
    <t>Sostegno investimenti in infrastrutture ricreative, informazioni turistiche e infrastrutture turistiche di piccola scala (collettive)</t>
  </si>
  <si>
    <t>16.3</t>
  </si>
  <si>
    <t>Cooperazione tra piccoli operatori per condividere impianti e risorse, nonché per sviluppo/commercializzazione del turismo</t>
  </si>
  <si>
    <t>Fonte: elaborazioni su PSR italiani.</t>
  </si>
  <si>
    <t>Tab. 8.8 - Risorse  spese per le misure a impatto diretto sul turismo - PSR 2007-2013 (Milioni di euro)</t>
  </si>
  <si>
    <t>Sud e Isole</t>
  </si>
  <si>
    <t xml:space="preserve"> - 311 (%)</t>
  </si>
  <si>
    <t xml:space="preserve"> - 312 (%)</t>
  </si>
  <si>
    <t xml:space="preserve"> - 313 (%)</t>
  </si>
  <si>
    <t>Fonte: elaborazioni su dati RRN.</t>
  </si>
  <si>
    <t>Tab.  8.9 - Misura 3.1.3. Risorse programmate e spese</t>
  </si>
  <si>
    <t xml:space="preserve">Area geografica </t>
  </si>
  <si>
    <t>Programmato</t>
  </si>
  <si>
    <t>Speso</t>
  </si>
  <si>
    <t xml:space="preserve">
Speso/progr. (%)</t>
  </si>
  <si>
    <t>milioni di euro</t>
  </si>
  <si>
    <t xml:space="preserve">% </t>
  </si>
  <si>
    <t xml:space="preserve">Nord  </t>
  </si>
  <si>
    <t xml:space="preserve">Centro </t>
  </si>
  <si>
    <t xml:space="preserve">Sud e Isole </t>
  </si>
  <si>
    <t>Tab. 8.10 - Risorse spese per le misure a impatto diretto sul turismo – PSR 2014-2020</t>
  </si>
  <si>
    <t xml:space="preserve">Misura PSR </t>
  </si>
  <si>
    <t>Risorse pubbliche</t>
  </si>
  <si>
    <r>
      <t>Tab. 8.11 - Consistenza delle fattorie didattiche nelle regioni italiane - 2018</t>
    </r>
    <r>
      <rPr>
        <vertAlign val="superscript"/>
        <sz val="10"/>
        <color theme="1"/>
        <rFont val="Calibri"/>
        <family val="2"/>
        <scheme val="minor"/>
      </rPr>
      <t>1</t>
    </r>
  </si>
  <si>
    <t>Regione</t>
  </si>
  <si>
    <t>Numero</t>
  </si>
  <si>
    <t>Valle d’Aosta</t>
  </si>
  <si>
    <t>Prov. Bolzano</t>
  </si>
  <si>
    <t>Prov. Trento</t>
  </si>
  <si>
    <t xml:space="preserve">Friuli Venezia Giulia </t>
  </si>
  <si>
    <t>Emilia Romagna</t>
  </si>
  <si>
    <t xml:space="preserve">Toscana </t>
  </si>
  <si>
    <t xml:space="preserve">Umbria </t>
  </si>
  <si>
    <t>N.D.</t>
  </si>
  <si>
    <t xml:space="preserve">Campania </t>
  </si>
  <si>
    <t xml:space="preserve">Calabria </t>
  </si>
  <si>
    <t xml:space="preserve">Sardegna </t>
  </si>
  <si>
    <t>1. Dato al 31 ottobre 2018</t>
  </si>
  <si>
    <t>Fonte: siti regionali, contatti con referenti regionali.</t>
  </si>
  <si>
    <t>Tab. 8.12 - Operatori Agricoltura Sociale in Italia - 2017</t>
  </si>
  <si>
    <t>Regioni</t>
  </si>
  <si>
    <t>Abruzzo*</t>
  </si>
  <si>
    <t>* singole delibere</t>
  </si>
  <si>
    <t>Fonte: elenchi ufficiali Regioni.</t>
  </si>
  <si>
    <t>Tab. 8.13 - Misure del PSR 2014-2020 finalizzate all’AS (aggiornamento al 31/12/2017)</t>
  </si>
  <si>
    <t xml:space="preserve"> 6.2</t>
  </si>
  <si>
    <t xml:space="preserve"> 6.4</t>
  </si>
  <si>
    <t xml:space="preserve"> 7.4</t>
  </si>
  <si>
    <t>16.9</t>
  </si>
  <si>
    <t>X</t>
  </si>
  <si>
    <t>P.a. Bolzano</t>
  </si>
  <si>
    <t>P.a. Trento</t>
  </si>
  <si>
    <t>Nota: X bando emesso; cella bianca Misura non attivata</t>
  </si>
  <si>
    <t>Fonte: elaborazioni su bandi regionali.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</si>
</sst>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164" formatCode="_-* #,##0_-;\-* #,##0_-;_-* &quot;-&quot;_-;_-@_-"/>
    <numFmt numFmtId="165" formatCode="_-&quot;€&quot;\ * #,##0.00_-;\-&quot;€&quot;\ * #,##0.00_-;_-&quot;€&quot;\ * &quot;-&quot;??_-;_-@_-"/>
    <numFmt numFmtId="166" formatCode="_-* #,##0.00_-;\-* #,##0.00_-;_-* &quot;-&quot;??_-;_-@_-"/>
    <numFmt numFmtId="167" formatCode="0.0%"/>
    <numFmt numFmtId="168" formatCode="0.0"/>
    <numFmt numFmtId="169" formatCode="_-* #,##0.0_-;\-* #,##0.0_-;_-* &quot;-&quot;??_-;_-@_-"/>
    <numFmt numFmtId="170" formatCode="#,##0.0"/>
    <numFmt numFmtId="171" formatCode="#,##0.0_ ;\-#,##0.0\ "/>
    <numFmt numFmtId="172" formatCode="#,#00"/>
    <numFmt numFmtId="173" formatCode="_(* #,##0_);_(* \(#,##0\);_(* &quot;-&quot;_);_(@_)"/>
    <numFmt numFmtId="174" formatCode="_(* #,##0.00_);_(* \(#,##0.00\);_(* &quot;-&quot;??_);_(@_)"/>
    <numFmt numFmtId="175" formatCode="#,##0;\-\ #,##0;_-\ &quot;- &quot;"/>
    <numFmt numFmtId="176" formatCode="#.##000"/>
    <numFmt numFmtId="177" formatCode="#,"/>
    <numFmt numFmtId="178" formatCode="* #,##0;\-\ #,##0;_*\ &quot;-&quot;;"/>
    <numFmt numFmtId="179" formatCode="_-&quot;L.&quot;\ * #,##0_-;\-&quot;L.&quot;\ * #,##0_-;_-&quot;L.&quot;\ * &quot;-&quot;_-;_-@_-"/>
    <numFmt numFmtId="180" formatCode="\$#,#00"/>
    <numFmt numFmtId="181" formatCode="#,##0.0000"/>
    <numFmt numFmtId="182" formatCode="#,##0.0_-"/>
    <numFmt numFmtId="183" formatCode="#,##0_-"/>
    <numFmt numFmtId="184" formatCode="_-* #,##0_-;\-* #,##0_-;_-* &quot;-&quot;??_-;_-@_-"/>
    <numFmt numFmtId="185" formatCode="0&quot;%&quot;"/>
  </numFmts>
  <fonts count="7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Times New Roman"/>
      <family val="1"/>
    </font>
    <font>
      <sz val="8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name val="Arial"/>
      <family val="2"/>
    </font>
    <font>
      <b/>
      <sz val="1"/>
      <color indexed="8"/>
      <name val="Courier"/>
      <family val="3"/>
    </font>
    <font>
      <sz val="10"/>
      <name val="Arial Narrow"/>
      <family val="2"/>
    </font>
    <font>
      <sz val="10"/>
      <color indexed="8"/>
      <name val="Calibri"/>
      <family val="2"/>
      <scheme val="minor"/>
    </font>
    <font>
      <vertAlign val="superscript"/>
      <sz val="10"/>
      <name val="Calibri"/>
      <family val="2"/>
      <scheme val="minor"/>
    </font>
    <font>
      <i/>
      <sz val="10"/>
      <name val="Calibri"/>
      <family val="2"/>
      <scheme val="minor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0"/>
      <name val="MS Sans Serif"/>
      <family val="2"/>
    </font>
    <font>
      <sz val="10"/>
      <name val="Book Antiqua"/>
      <family val="1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u/>
      <sz val="11"/>
      <color rgb="FF0000FF"/>
      <name val="Calibri"/>
      <family val="2"/>
    </font>
    <font>
      <b/>
      <i/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trike/>
      <sz val="10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u/>
      <sz val="11"/>
      <color indexed="12"/>
      <name val="Calibri"/>
      <family val="2"/>
      <scheme val="minor"/>
    </font>
    <font>
      <sz val="1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4">
    <xf numFmtId="0" fontId="0" fillId="0" borderId="0"/>
    <xf numFmtId="9" fontId="1" fillId="0" borderId="0" applyFont="0" applyFill="0" applyBorder="0" applyAlignment="0" applyProtection="0"/>
    <xf numFmtId="0" fontId="3" fillId="0" borderId="0"/>
    <xf numFmtId="166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4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>
      <protection locked="0"/>
    </xf>
    <xf numFmtId="165" fontId="14" fillId="0" borderId="0" applyFont="0" applyFill="0" applyBorder="0" applyAlignment="0" applyProtection="0"/>
    <xf numFmtId="172" fontId="13" fillId="0" borderId="0">
      <protection locked="0"/>
    </xf>
    <xf numFmtId="173" fontId="15" fillId="0" borderId="0" applyFont="0" applyFill="0" applyBorder="0" applyAlignment="0" applyProtection="0"/>
    <xf numFmtId="164" fontId="1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7" fillId="0" borderId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6" fontId="13" fillId="0" borderId="0">
      <protection locked="0"/>
    </xf>
    <xf numFmtId="177" fontId="18" fillId="0" borderId="0">
      <protection locked="0"/>
    </xf>
    <xf numFmtId="177" fontId="18" fillId="0" borderId="0">
      <protection locked="0"/>
    </xf>
    <xf numFmtId="178" fontId="19" fillId="0" borderId="0"/>
    <xf numFmtId="179" fontId="14" fillId="0" borderId="0" applyFont="0" applyFill="0" applyBorder="0" applyAlignment="0" applyProtection="0"/>
    <xf numFmtId="180" fontId="13" fillId="0" borderId="0">
      <protection locked="0"/>
    </xf>
    <xf numFmtId="0" fontId="4" fillId="0" borderId="0"/>
    <xf numFmtId="164" fontId="4" fillId="0" borderId="0" applyFont="0" applyFill="0" applyBorder="0" applyAlignment="0" applyProtection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49" fontId="24" fillId="0" borderId="5" applyNumberFormat="0" applyFont="0" applyFill="0" applyBorder="0" applyProtection="0">
      <alignment horizontal="left" vertical="center" indent="2"/>
    </xf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49" fontId="24" fillId="0" borderId="6" applyNumberFormat="0" applyFont="0" applyFill="0" applyBorder="0" applyProtection="0">
      <alignment horizontal="left" vertical="center" indent="5"/>
    </xf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4" fontId="26" fillId="0" borderId="7" applyFill="0" applyBorder="0" applyProtection="0">
      <alignment horizontal="right" vertical="center"/>
    </xf>
    <xf numFmtId="0" fontId="27" fillId="16" borderId="8" applyNumberFormat="0" applyAlignment="0" applyProtection="0"/>
    <xf numFmtId="0" fontId="28" fillId="0" borderId="9" applyNumberFormat="0" applyFill="0" applyAlignment="0" applyProtection="0"/>
    <xf numFmtId="0" fontId="29" fillId="17" borderId="10" applyNumberFormat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21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7" borderId="8" applyNumberFormat="0" applyAlignment="0" applyProtection="0"/>
    <xf numFmtId="164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0" fontId="34" fillId="22" borderId="0" applyNumberFormat="0" applyBorder="0" applyAlignment="0" applyProtection="0"/>
    <xf numFmtId="4" fontId="24" fillId="0" borderId="5" applyFill="0" applyBorder="0" applyProtection="0">
      <alignment horizontal="right" vertical="center"/>
    </xf>
    <xf numFmtId="49" fontId="26" fillId="0" borderId="5" applyNumberFormat="0" applyFill="0" applyBorder="0" applyProtection="0">
      <alignment horizontal="left" vertical="center"/>
    </xf>
    <xf numFmtId="0" fontId="24" fillId="0" borderId="5" applyNumberFormat="0" applyFill="0" applyAlignment="0" applyProtection="0"/>
    <xf numFmtId="0" fontId="35" fillId="23" borderId="0" applyNumberFormat="0" applyFont="0" applyBorder="0" applyAlignment="0" applyProtection="0"/>
    <xf numFmtId="0" fontId="4" fillId="0" borderId="0"/>
    <xf numFmtId="0" fontId="33" fillId="0" borderId="0"/>
    <xf numFmtId="0" fontId="1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0" fillId="0" borderId="0" applyNumberFormat="0" applyFont="0" applyFill="0" applyBorder="0" applyAlignment="0">
      <protection locked="0"/>
    </xf>
    <xf numFmtId="0" fontId="4" fillId="24" borderId="11" applyNumberFormat="0" applyFont="0" applyAlignment="0" applyProtection="0"/>
    <xf numFmtId="0" fontId="36" fillId="16" borderId="12" applyNumberFormat="0" applyAlignment="0" applyProtection="0"/>
    <xf numFmtId="181" fontId="24" fillId="25" borderId="5" applyNumberFormat="0" applyFont="0" applyBorder="0" applyAlignment="0" applyProtection="0">
      <alignment horizontal="right" vertical="center"/>
    </xf>
    <xf numFmtId="9" fontId="4" fillId="0" borderId="0" applyFont="0" applyFill="0" applyBorder="0" applyAlignment="0" applyProtection="0">
      <alignment wrapText="1"/>
    </xf>
    <xf numFmtId="9" fontId="33" fillId="0" borderId="0" applyFont="0" applyFill="0" applyBorder="0" applyAlignment="0" applyProtection="0"/>
    <xf numFmtId="182" fontId="37" fillId="0" borderId="13">
      <alignment horizontal="right" vertical="center"/>
    </xf>
    <xf numFmtId="49" fontId="37" fillId="0" borderId="13">
      <alignment vertical="center" wrapText="1"/>
    </xf>
    <xf numFmtId="0" fontId="38" fillId="0" borderId="0">
      <alignment horizontal="left" vertical="center"/>
    </xf>
    <xf numFmtId="183" fontId="37" fillId="0" borderId="13">
      <alignment horizontal="right" vertical="center"/>
    </xf>
    <xf numFmtId="49" fontId="39" fillId="26" borderId="14">
      <alignment horizontal="centerContinuous" vertical="center" wrapText="1"/>
    </xf>
    <xf numFmtId="49" fontId="39" fillId="27" borderId="14">
      <alignment horizontal="center" vertical="center" wrapText="1"/>
    </xf>
    <xf numFmtId="49" fontId="39" fillId="27" borderId="14">
      <alignment horizontal="center" vertical="center" wrapText="1"/>
    </xf>
    <xf numFmtId="49" fontId="39" fillId="27" borderId="15">
      <alignment horizontal="center" vertical="center" wrapText="1"/>
    </xf>
    <xf numFmtId="49" fontId="39" fillId="27" borderId="15">
      <alignment horizontal="center" vertical="center" wrapText="1"/>
    </xf>
    <xf numFmtId="49" fontId="39" fillId="27" borderId="15">
      <alignment horizontal="center" vertical="center" wrapText="1"/>
    </xf>
    <xf numFmtId="49" fontId="39" fillId="27" borderId="15">
      <alignment horizontal="center" vertical="center" wrapText="1"/>
    </xf>
    <xf numFmtId="49" fontId="39" fillId="27" borderId="14">
      <alignment horizontal="center" vertical="center" wrapText="1"/>
    </xf>
    <xf numFmtId="49" fontId="39" fillId="27" borderId="14">
      <alignment horizontal="center" vertical="center" wrapText="1"/>
    </xf>
    <xf numFmtId="49" fontId="39" fillId="27" borderId="15">
      <alignment horizontal="center" vertical="center" wrapText="1"/>
    </xf>
    <xf numFmtId="49" fontId="40" fillId="0" borderId="0">
      <alignment horizontal="left" vertical="center"/>
    </xf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16" applyNumberFormat="0" applyFill="0" applyAlignment="0" applyProtection="0"/>
    <xf numFmtId="0" fontId="44" fillId="0" borderId="17" applyNumberFormat="0" applyFill="0" applyAlignment="0" applyProtection="0"/>
    <xf numFmtId="0" fontId="45" fillId="0" borderId="18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177" fontId="13" fillId="0" borderId="19">
      <protection locked="0"/>
    </xf>
    <xf numFmtId="0" fontId="47" fillId="3" borderId="0" applyNumberFormat="0" applyBorder="0" applyAlignment="0" applyProtection="0"/>
    <xf numFmtId="0" fontId="48" fillId="4" borderId="0" applyNumberFormat="0" applyBorder="0" applyAlignment="0" applyProtection="0"/>
    <xf numFmtId="0" fontId="24" fillId="0" borderId="0"/>
    <xf numFmtId="0" fontId="1" fillId="0" borderId="0"/>
    <xf numFmtId="0" fontId="51" fillId="0" borderId="0"/>
    <xf numFmtId="9" fontId="51" fillId="0" borderId="0" applyFont="0" applyFill="0" applyBorder="0" applyAlignment="0" applyProtection="0"/>
    <xf numFmtId="166" fontId="51" fillId="0" borderId="0" applyFont="0" applyFill="0" applyBorder="0" applyAlignment="0" applyProtection="0"/>
    <xf numFmtId="0" fontId="52" fillId="0" borderId="0"/>
    <xf numFmtId="0" fontId="53" fillId="0" borderId="0" applyNumberFormat="0" applyFill="0" applyBorder="0" applyAlignment="0" applyProtection="0"/>
    <xf numFmtId="0" fontId="68" fillId="0" borderId="0" applyNumberFormat="0" applyFill="0" applyBorder="0" applyAlignment="0" applyProtection="0">
      <alignment horizontal="left" indent="1"/>
    </xf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/>
    <xf numFmtId="0" fontId="1" fillId="0" borderId="0"/>
  </cellStyleXfs>
  <cellXfs count="306">
    <xf numFmtId="0" fontId="0" fillId="0" borderId="0" xfId="0"/>
    <xf numFmtId="0" fontId="2" fillId="0" borderId="1" xfId="0" applyFont="1" applyFill="1" applyBorder="1"/>
    <xf numFmtId="0" fontId="2" fillId="0" borderId="0" xfId="0" applyFont="1" applyFill="1" applyBorder="1" applyAlignment="1">
      <alignment horizontal="right" wrapText="1"/>
    </xf>
    <xf numFmtId="0" fontId="2" fillId="0" borderId="2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69" fontId="2" fillId="0" borderId="0" xfId="6" applyNumberFormat="1" applyFont="1" applyFill="1" applyBorder="1"/>
    <xf numFmtId="168" fontId="2" fillId="0" borderId="0" xfId="0" applyNumberFormat="1" applyFont="1" applyFill="1" applyBorder="1"/>
    <xf numFmtId="171" fontId="2" fillId="0" borderId="0" xfId="6" applyNumberFormat="1" applyFont="1" applyFill="1" applyBorder="1"/>
    <xf numFmtId="171" fontId="2" fillId="0" borderId="0" xfId="6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wrapText="1"/>
    </xf>
    <xf numFmtId="171" fontId="2" fillId="0" borderId="0" xfId="0" applyNumberFormat="1" applyFont="1" applyFill="1" applyBorder="1"/>
    <xf numFmtId="0" fontId="8" fillId="0" borderId="0" xfId="7" applyFont="1"/>
    <xf numFmtId="0" fontId="9" fillId="0" borderId="0" xfId="7" applyFont="1"/>
    <xf numFmtId="0" fontId="8" fillId="0" borderId="2" xfId="7" applyFont="1" applyBorder="1"/>
    <xf numFmtId="0" fontId="10" fillId="0" borderId="2" xfId="7" applyFont="1" applyBorder="1"/>
    <xf numFmtId="0" fontId="8" fillId="0" borderId="0" xfId="7" applyFont="1" applyBorder="1" applyAlignment="1">
      <alignment horizontal="center"/>
    </xf>
    <xf numFmtId="0" fontId="10" fillId="0" borderId="0" xfId="7" applyFont="1"/>
    <xf numFmtId="0" fontId="8" fillId="0" borderId="0" xfId="7" applyFont="1" applyBorder="1" applyAlignment="1">
      <alignment horizontal="left"/>
    </xf>
    <xf numFmtId="3" fontId="8" fillId="0" borderId="0" xfId="7" applyNumberFormat="1" applyFont="1"/>
    <xf numFmtId="170" fontId="8" fillId="0" borderId="0" xfId="7" applyNumberFormat="1" applyFont="1"/>
    <xf numFmtId="167" fontId="8" fillId="0" borderId="0" xfId="7" applyNumberFormat="1" applyFont="1"/>
    <xf numFmtId="168" fontId="8" fillId="0" borderId="0" xfId="7" applyNumberFormat="1" applyFont="1"/>
    <xf numFmtId="0" fontId="8" fillId="0" borderId="0" xfId="7" applyFont="1" applyFill="1"/>
    <xf numFmtId="0" fontId="10" fillId="0" borderId="2" xfId="42" applyFont="1" applyFill="1" applyBorder="1" applyAlignment="1">
      <alignment horizontal="left"/>
    </xf>
    <xf numFmtId="0" fontId="8" fillId="0" borderId="2" xfId="42" applyFont="1" applyFill="1" applyBorder="1"/>
    <xf numFmtId="0" fontId="8" fillId="0" borderId="0" xfId="42" applyFont="1" applyFill="1" applyBorder="1"/>
    <xf numFmtId="0" fontId="8" fillId="0" borderId="0" xfId="42" applyFont="1" applyFill="1"/>
    <xf numFmtId="0" fontId="20" fillId="0" borderId="3" xfId="42" applyFont="1" applyFill="1" applyBorder="1" applyAlignment="1">
      <alignment horizontal="justify"/>
    </xf>
    <xf numFmtId="3" fontId="8" fillId="0" borderId="0" xfId="42" applyNumberFormat="1" applyFont="1" applyFill="1" applyBorder="1" applyAlignment="1">
      <alignment horizontal="right"/>
    </xf>
    <xf numFmtId="0" fontId="8" fillId="0" borderId="0" xfId="42" applyFont="1" applyFill="1" applyBorder="1" applyProtection="1">
      <protection hidden="1"/>
    </xf>
    <xf numFmtId="0" fontId="21" fillId="0" borderId="0" xfId="42" applyFont="1" applyFill="1" applyBorder="1" applyAlignment="1" applyProtection="1">
      <protection hidden="1"/>
    </xf>
    <xf numFmtId="3" fontId="8" fillId="0" borderId="0" xfId="42" applyNumberFormat="1" applyFont="1" applyFill="1" applyBorder="1"/>
    <xf numFmtId="0" fontId="49" fillId="0" borderId="0" xfId="0" applyFont="1"/>
    <xf numFmtId="0" fontId="49" fillId="0" borderId="0" xfId="0" applyFont="1" applyAlignment="1">
      <alignment vertical="center"/>
    </xf>
    <xf numFmtId="170" fontId="22" fillId="0" borderId="0" xfId="7" applyNumberFormat="1" applyFont="1"/>
    <xf numFmtId="0" fontId="8" fillId="0" borderId="0" xfId="42" applyFont="1" applyFill="1" applyBorder="1" applyAlignment="1">
      <alignment horizontal="left"/>
    </xf>
    <xf numFmtId="0" fontId="10" fillId="0" borderId="2" xfId="42" applyFont="1" applyFill="1" applyBorder="1"/>
    <xf numFmtId="3" fontId="10" fillId="0" borderId="2" xfId="43" applyNumberFormat="1" applyFont="1" applyFill="1" applyBorder="1"/>
    <xf numFmtId="0" fontId="10" fillId="0" borderId="0" xfId="42" applyFont="1" applyFill="1" applyBorder="1"/>
    <xf numFmtId="3" fontId="10" fillId="0" borderId="0" xfId="43" applyNumberFormat="1" applyFont="1" applyFill="1" applyBorder="1"/>
    <xf numFmtId="0" fontId="8" fillId="0" borderId="2" xfId="42" applyFont="1" applyFill="1" applyBorder="1" applyAlignment="1">
      <alignment horizontal="right"/>
    </xf>
    <xf numFmtId="170" fontId="22" fillId="0" borderId="0" xfId="1" applyNumberFormat="1" applyFont="1" applyFill="1"/>
    <xf numFmtId="170" fontId="22" fillId="0" borderId="0" xfId="1" applyNumberFormat="1" applyFont="1" applyFill="1" applyBorder="1"/>
    <xf numFmtId="0" fontId="8" fillId="0" borderId="3" xfId="42" applyFont="1" applyFill="1" applyBorder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50" fillId="0" borderId="0" xfId="0" applyFont="1" applyFill="1"/>
    <xf numFmtId="0" fontId="50" fillId="0" borderId="0" xfId="0" applyFont="1" applyFill="1" applyBorder="1"/>
    <xf numFmtId="0" fontId="8" fillId="0" borderId="0" xfId="107" applyFont="1"/>
    <xf numFmtId="0" fontId="58" fillId="0" borderId="0" xfId="148" applyFont="1"/>
    <xf numFmtId="0" fontId="8" fillId="28" borderId="0" xfId="107" applyFont="1" applyFill="1" applyBorder="1" applyAlignment="1">
      <alignment vertical="center"/>
    </xf>
    <xf numFmtId="0" fontId="60" fillId="0" borderId="0" xfId="148" applyFont="1"/>
    <xf numFmtId="0" fontId="8" fillId="0" borderId="0" xfId="0" applyFont="1"/>
    <xf numFmtId="0" fontId="8" fillId="0" borderId="0" xfId="0" applyFont="1" applyFill="1"/>
    <xf numFmtId="0" fontId="8" fillId="0" borderId="2" xfId="0" applyFont="1" applyBorder="1"/>
    <xf numFmtId="0" fontId="8" fillId="0" borderId="4" xfId="0" applyFont="1" applyBorder="1"/>
    <xf numFmtId="0" fontId="8" fillId="0" borderId="0" xfId="0" applyFont="1" applyBorder="1"/>
    <xf numFmtId="0" fontId="8" fillId="0" borderId="0" xfId="0" applyFont="1" applyBorder="1" applyAlignment="1"/>
    <xf numFmtId="0" fontId="8" fillId="0" borderId="2" xfId="0" applyFont="1" applyBorder="1" applyAlignment="1">
      <alignment horizontal="center" wrapText="1"/>
    </xf>
    <xf numFmtId="0" fontId="8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 wrapText="1"/>
    </xf>
    <xf numFmtId="0" fontId="8" fillId="0" borderId="0" xfId="0" applyFont="1" applyAlignment="1">
      <alignment horizontal="left"/>
    </xf>
    <xf numFmtId="3" fontId="8" fillId="0" borderId="0" xfId="0" applyNumberFormat="1" applyFont="1" applyAlignment="1"/>
    <xf numFmtId="170" fontId="8" fillId="0" borderId="0" xfId="0" applyNumberFormat="1" applyFont="1" applyAlignment="1"/>
    <xf numFmtId="0" fontId="10" fillId="0" borderId="0" xfId="0" applyFont="1" applyBorder="1" applyAlignment="1">
      <alignment horizontal="center" wrapText="1"/>
    </xf>
    <xf numFmtId="168" fontId="22" fillId="0" borderId="0" xfId="0" applyNumberFormat="1" applyFont="1" applyAlignment="1"/>
    <xf numFmtId="3" fontId="8" fillId="0" borderId="2" xfId="0" applyNumberFormat="1" applyFont="1" applyBorder="1"/>
    <xf numFmtId="0" fontId="8" fillId="0" borderId="2" xfId="0" applyFont="1" applyFill="1" applyBorder="1"/>
    <xf numFmtId="0" fontId="62" fillId="0" borderId="0" xfId="0" applyFont="1" applyAlignment="1">
      <alignment horizontal="centerContinuous" wrapText="1"/>
    </xf>
    <xf numFmtId="0" fontId="62" fillId="0" borderId="0" xfId="0" applyFont="1"/>
    <xf numFmtId="3" fontId="8" fillId="0" borderId="0" xfId="0" applyNumberFormat="1" applyFont="1" applyBorder="1" applyAlignment="1">
      <alignment horizontal="center"/>
    </xf>
    <xf numFmtId="168" fontId="8" fillId="0" borderId="0" xfId="0" applyNumberFormat="1" applyFont="1" applyBorder="1" applyAlignment="1">
      <alignment horizontal="center" wrapText="1"/>
    </xf>
    <xf numFmtId="0" fontId="8" fillId="0" borderId="0" xfId="0" applyFont="1" applyFill="1" applyBorder="1"/>
    <xf numFmtId="0" fontId="8" fillId="0" borderId="0" xfId="0" applyFont="1" applyFill="1" applyBorder="1" applyAlignment="1">
      <alignment wrapText="1"/>
    </xf>
    <xf numFmtId="0" fontId="8" fillId="0" borderId="0" xfId="4" applyFont="1"/>
    <xf numFmtId="0" fontId="8" fillId="0" borderId="2" xfId="0" applyFont="1" applyFill="1" applyBorder="1" applyAlignment="1">
      <alignment wrapText="1"/>
    </xf>
    <xf numFmtId="0" fontId="8" fillId="0" borderId="4" xfId="0" applyFont="1" applyFill="1" applyBorder="1" applyAlignment="1">
      <alignment horizontal="left" wrapText="1"/>
    </xf>
    <xf numFmtId="0" fontId="8" fillId="0" borderId="0" xfId="0" applyFont="1" applyFill="1" applyAlignment="1">
      <alignment horizontal="center" wrapText="1"/>
    </xf>
    <xf numFmtId="0" fontId="8" fillId="0" borderId="2" xfId="0" applyFont="1" applyFill="1" applyBorder="1" applyAlignment="1">
      <alignment horizontal="left" vertical="center" wrapText="1"/>
    </xf>
    <xf numFmtId="3" fontId="8" fillId="0" borderId="0" xfId="0" applyNumberFormat="1" applyFont="1"/>
    <xf numFmtId="168" fontId="22" fillId="0" borderId="0" xfId="0" applyNumberFormat="1" applyFont="1"/>
    <xf numFmtId="0" fontId="10" fillId="0" borderId="0" xfId="0" applyFont="1"/>
    <xf numFmtId="3" fontId="10" fillId="0" borderId="0" xfId="0" applyNumberFormat="1" applyFont="1"/>
    <xf numFmtId="170" fontId="10" fillId="0" borderId="0" xfId="0" applyNumberFormat="1" applyFont="1"/>
    <xf numFmtId="168" fontId="54" fillId="0" borderId="0" xfId="0" applyNumberFormat="1" applyFont="1"/>
    <xf numFmtId="168" fontId="54" fillId="0" borderId="0" xfId="0" applyNumberFormat="1" applyFont="1" applyFill="1"/>
    <xf numFmtId="49" fontId="8" fillId="0" borderId="0" xfId="0" applyNumberFormat="1" applyFont="1" applyAlignment="1">
      <alignment horizontal="left" indent="1"/>
    </xf>
    <xf numFmtId="49" fontId="8" fillId="0" borderId="0" xfId="0" applyNumberFormat="1" applyFont="1"/>
    <xf numFmtId="3" fontId="8" fillId="0" borderId="0" xfId="0" applyNumberFormat="1" applyFont="1" applyBorder="1"/>
    <xf numFmtId="168" fontId="22" fillId="0" borderId="0" xfId="0" applyNumberFormat="1" applyFont="1" applyAlignment="1">
      <alignment horizontal="right"/>
    </xf>
    <xf numFmtId="49" fontId="8" fillId="0" borderId="2" xfId="0" applyNumberFormat="1" applyFont="1" applyBorder="1"/>
    <xf numFmtId="168" fontId="22" fillId="0" borderId="2" xfId="0" applyNumberFormat="1" applyFont="1" applyBorder="1"/>
    <xf numFmtId="0" fontId="8" fillId="0" borderId="2" xfId="4" applyFont="1" applyBorder="1"/>
    <xf numFmtId="168" fontId="22" fillId="0" borderId="2" xfId="0" applyNumberFormat="1" applyFont="1" applyBorder="1" applyAlignment="1">
      <alignment horizontal="right"/>
    </xf>
    <xf numFmtId="0" fontId="20" fillId="0" borderId="0" xfId="4" applyFont="1" applyAlignment="1">
      <alignment wrapText="1"/>
    </xf>
    <xf numFmtId="0" fontId="8" fillId="0" borderId="0" xfId="4" applyFont="1" applyFill="1"/>
    <xf numFmtId="0" fontId="10" fillId="0" borderId="0" xfId="0" applyFont="1" applyAlignment="1">
      <alignment horizontal="left"/>
    </xf>
    <xf numFmtId="3" fontId="10" fillId="0" borderId="0" xfId="0" applyNumberFormat="1" applyFont="1" applyAlignment="1"/>
    <xf numFmtId="170" fontId="10" fillId="0" borderId="0" xfId="0" applyNumberFormat="1" applyFont="1" applyAlignment="1"/>
    <xf numFmtId="0" fontId="49" fillId="0" borderId="0" xfId="145" applyFont="1"/>
    <xf numFmtId="0" fontId="49" fillId="0" borderId="0" xfId="145" applyFont="1" applyBorder="1"/>
    <xf numFmtId="9" fontId="61" fillId="0" borderId="0" xfId="146" applyFont="1" applyBorder="1" applyAlignment="1">
      <alignment horizontal="left" vertical="center"/>
    </xf>
    <xf numFmtId="0" fontId="61" fillId="0" borderId="3" xfId="145" applyFont="1" applyBorder="1" applyAlignment="1">
      <alignment horizontal="center" vertical="center" wrapText="1"/>
    </xf>
    <xf numFmtId="184" fontId="61" fillId="0" borderId="0" xfId="147" applyNumberFormat="1" applyFont="1" applyBorder="1" applyAlignment="1">
      <alignment horizontal="right" vertical="center"/>
    </xf>
    <xf numFmtId="170" fontId="65" fillId="0" borderId="0" xfId="146" applyNumberFormat="1" applyFont="1" applyBorder="1" applyAlignment="1">
      <alignment horizontal="right" vertical="center"/>
    </xf>
    <xf numFmtId="0" fontId="65" fillId="0" borderId="0" xfId="147" applyNumberFormat="1" applyFont="1" applyBorder="1" applyAlignment="1">
      <alignment horizontal="left" vertical="center"/>
    </xf>
    <xf numFmtId="0" fontId="49" fillId="0" borderId="2" xfId="145" applyFont="1" applyBorder="1"/>
    <xf numFmtId="184" fontId="61" fillId="0" borderId="0" xfId="147" applyNumberFormat="1" applyFont="1" applyBorder="1" applyAlignment="1">
      <alignment horizontal="center" vertical="center" wrapText="1"/>
    </xf>
    <xf numFmtId="0" fontId="61" fillId="0" borderId="0" xfId="145" applyFont="1" applyBorder="1" applyAlignment="1">
      <alignment horizontal="left" vertical="center" wrapText="1"/>
    </xf>
    <xf numFmtId="184" fontId="61" fillId="0" borderId="0" xfId="147" applyNumberFormat="1" applyFont="1" applyBorder="1" applyAlignment="1">
      <alignment horizontal="left" vertical="center" wrapText="1"/>
    </xf>
    <xf numFmtId="169" fontId="61" fillId="0" borderId="0" xfId="147" applyNumberFormat="1" applyFont="1" applyBorder="1" applyAlignment="1">
      <alignment horizontal="left" vertical="center" wrapText="1"/>
    </xf>
    <xf numFmtId="166" fontId="49" fillId="0" borderId="0" xfId="145" applyNumberFormat="1" applyFont="1"/>
    <xf numFmtId="0" fontId="64" fillId="0" borderId="2" xfId="145" applyFont="1" applyBorder="1" applyAlignment="1">
      <alignment horizontal="left" vertical="center" wrapText="1"/>
    </xf>
    <xf numFmtId="184" fontId="64" fillId="0" borderId="2" xfId="147" applyNumberFormat="1" applyFont="1" applyBorder="1" applyAlignment="1">
      <alignment horizontal="left" vertical="center" wrapText="1"/>
    </xf>
    <xf numFmtId="169" fontId="64" fillId="0" borderId="2" xfId="147" applyNumberFormat="1" applyFont="1" applyBorder="1" applyAlignment="1">
      <alignment horizontal="left" vertical="center" wrapText="1"/>
    </xf>
    <xf numFmtId="0" fontId="59" fillId="0" borderId="0" xfId="145" applyFont="1"/>
    <xf numFmtId="0" fontId="0" fillId="0" borderId="0" xfId="0" applyFont="1"/>
    <xf numFmtId="0" fontId="61" fillId="0" borderId="0" xfId="0" applyFont="1" applyBorder="1" applyAlignment="1">
      <alignment horizontal="left" vertical="center" wrapText="1"/>
    </xf>
    <xf numFmtId="0" fontId="64" fillId="0" borderId="2" xfId="0" applyFont="1" applyBorder="1" applyAlignment="1">
      <alignment horizontal="left" vertical="center" wrapText="1"/>
    </xf>
    <xf numFmtId="0" fontId="61" fillId="0" borderId="3" xfId="0" applyFont="1" applyBorder="1" applyAlignment="1">
      <alignment horizontal="center" vertical="center" wrapText="1"/>
    </xf>
    <xf numFmtId="0" fontId="61" fillId="0" borderId="0" xfId="0" applyFont="1" applyBorder="1" applyAlignment="1">
      <alignment horizontal="center" vertical="center" wrapText="1"/>
    </xf>
    <xf numFmtId="170" fontId="61" fillId="0" borderId="0" xfId="0" applyNumberFormat="1" applyFont="1" applyBorder="1" applyAlignment="1">
      <alignment horizontal="center" vertical="center" wrapText="1"/>
    </xf>
    <xf numFmtId="168" fontId="49" fillId="0" borderId="0" xfId="0" applyNumberFormat="1" applyFont="1"/>
    <xf numFmtId="0" fontId="64" fillId="0" borderId="2" xfId="0" applyFont="1" applyBorder="1" applyAlignment="1">
      <alignment horizontal="center" vertical="center" wrapText="1"/>
    </xf>
    <xf numFmtId="170" fontId="64" fillId="0" borderId="2" xfId="0" applyNumberFormat="1" applyFont="1" applyBorder="1" applyAlignment="1">
      <alignment horizontal="center" vertical="center" wrapText="1"/>
    </xf>
    <xf numFmtId="0" fontId="49" fillId="0" borderId="0" xfId="0" applyFont="1" applyBorder="1" applyAlignment="1">
      <alignment vertical="center"/>
    </xf>
    <xf numFmtId="0" fontId="49" fillId="0" borderId="0" xfId="0" applyFont="1" applyBorder="1"/>
    <xf numFmtId="0" fontId="49" fillId="0" borderId="2" xfId="0" applyFont="1" applyBorder="1" applyAlignment="1">
      <alignment vertical="center"/>
    </xf>
    <xf numFmtId="0" fontId="49" fillId="0" borderId="2" xfId="0" applyFont="1" applyBorder="1"/>
    <xf numFmtId="0" fontId="49" fillId="0" borderId="2" xfId="0" applyFont="1" applyBorder="1" applyAlignment="1">
      <alignment horizontal="center"/>
    </xf>
    <xf numFmtId="0" fontId="49" fillId="0" borderId="2" xfId="0" applyFont="1" applyBorder="1" applyAlignment="1">
      <alignment horizontal="center" wrapText="1"/>
    </xf>
    <xf numFmtId="0" fontId="59" fillId="0" borderId="0" xfId="0" applyFont="1" applyBorder="1" applyAlignment="1">
      <alignment horizontal="center" vertical="center"/>
    </xf>
    <xf numFmtId="0" fontId="59" fillId="0" borderId="0" xfId="0" applyFont="1" applyBorder="1" applyAlignment="1">
      <alignment horizontal="center" vertical="center" wrapText="1"/>
    </xf>
    <xf numFmtId="3" fontId="49" fillId="0" borderId="0" xfId="0" applyNumberFormat="1" applyFont="1" applyAlignment="1">
      <alignment horizontal="right"/>
    </xf>
    <xf numFmtId="3" fontId="49" fillId="0" borderId="0" xfId="0" applyNumberFormat="1" applyFont="1" applyBorder="1" applyAlignment="1">
      <alignment horizontal="right"/>
    </xf>
    <xf numFmtId="0" fontId="59" fillId="0" borderId="2" xfId="0" applyFont="1" applyBorder="1"/>
    <xf numFmtId="3" fontId="59" fillId="0" borderId="2" xfId="0" applyNumberFormat="1" applyFont="1" applyBorder="1" applyAlignment="1">
      <alignment horizontal="right"/>
    </xf>
    <xf numFmtId="0" fontId="8" fillId="0" borderId="0" xfId="107" applyFont="1" applyFill="1" applyBorder="1" applyAlignment="1">
      <alignment vertical="center"/>
    </xf>
    <xf numFmtId="0" fontId="49" fillId="0" borderId="0" xfId="148" applyFont="1" applyFill="1" applyBorder="1"/>
    <xf numFmtId="0" fontId="10" fillId="0" borderId="2" xfId="107" applyFont="1" applyFill="1" applyBorder="1" applyAlignment="1">
      <alignment vertical="center"/>
    </xf>
    <xf numFmtId="0" fontId="59" fillId="0" borderId="2" xfId="148" applyFont="1" applyFill="1" applyBorder="1"/>
    <xf numFmtId="0" fontId="8" fillId="0" borderId="2" xfId="107" applyFont="1" applyBorder="1"/>
    <xf numFmtId="0" fontId="58" fillId="0" borderId="2" xfId="148" applyFont="1" applyBorder="1"/>
    <xf numFmtId="0" fontId="58" fillId="0" borderId="2" xfId="148" applyFont="1" applyBorder="1" applyAlignment="1">
      <alignment horizontal="right"/>
    </xf>
    <xf numFmtId="0" fontId="58" fillId="0" borderId="0" xfId="148" applyFont="1" applyFill="1"/>
    <xf numFmtId="0" fontId="49" fillId="29" borderId="0" xfId="148" applyFont="1" applyFill="1" applyBorder="1" applyAlignment="1">
      <alignment horizontal="center"/>
    </xf>
    <xf numFmtId="0" fontId="8" fillId="29" borderId="0" xfId="107" applyFont="1" applyFill="1" applyBorder="1" applyAlignment="1">
      <alignment horizontal="center" vertical="center"/>
    </xf>
    <xf numFmtId="0" fontId="8" fillId="29" borderId="2" xfId="107" applyFont="1" applyFill="1" applyBorder="1" applyAlignment="1">
      <alignment horizontal="center" vertical="center"/>
    </xf>
    <xf numFmtId="0" fontId="8" fillId="0" borderId="0" xfId="107" applyFont="1" applyFill="1" applyBorder="1" applyAlignment="1">
      <alignment horizontal="center" vertical="center"/>
    </xf>
    <xf numFmtId="0" fontId="49" fillId="0" borderId="0" xfId="148" applyFont="1" applyFill="1" applyBorder="1" applyAlignment="1">
      <alignment horizontal="center"/>
    </xf>
    <xf numFmtId="0" fontId="49" fillId="29" borderId="2" xfId="148" applyFont="1" applyFill="1" applyBorder="1" applyAlignment="1">
      <alignment horizontal="center"/>
    </xf>
    <xf numFmtId="0" fontId="8" fillId="0" borderId="0" xfId="107" applyFont="1" applyFill="1"/>
    <xf numFmtId="0" fontId="8" fillId="0" borderId="3" xfId="107" applyFont="1" applyFill="1" applyBorder="1" applyAlignment="1">
      <alignment vertical="center"/>
    </xf>
    <xf numFmtId="0" fontId="8" fillId="0" borderId="2" xfId="107" applyFont="1" applyFill="1" applyBorder="1" applyAlignment="1">
      <alignment vertical="center"/>
    </xf>
    <xf numFmtId="0" fontId="49" fillId="28" borderId="3" xfId="148" applyFont="1" applyFill="1" applyBorder="1" applyAlignment="1">
      <alignment horizontal="center"/>
    </xf>
    <xf numFmtId="0" fontId="8" fillId="28" borderId="3" xfId="107" applyFont="1" applyFill="1" applyBorder="1" applyAlignment="1">
      <alignment horizontal="center" vertical="center"/>
    </xf>
    <xf numFmtId="0" fontId="50" fillId="0" borderId="4" xfId="0" applyFont="1" applyFill="1" applyBorder="1"/>
    <xf numFmtId="0" fontId="50" fillId="0" borderId="4" xfId="0" applyFont="1" applyFill="1" applyBorder="1" applyAlignment="1">
      <alignment horizontal="centerContinuous"/>
    </xf>
    <xf numFmtId="0" fontId="50" fillId="0" borderId="3" xfId="0" applyFont="1" applyFill="1" applyBorder="1" applyAlignment="1">
      <alignment horizontal="centerContinuous"/>
    </xf>
    <xf numFmtId="0" fontId="50" fillId="0" borderId="2" xfId="0" applyFont="1" applyFill="1" applyBorder="1" applyAlignment="1">
      <alignment horizontal="center" vertical="center" wrapText="1"/>
    </xf>
    <xf numFmtId="0" fontId="50" fillId="0" borderId="0" xfId="0" applyFont="1" applyFill="1" applyAlignment="1">
      <alignment horizontal="center" vertical="center" wrapText="1"/>
    </xf>
    <xf numFmtId="0" fontId="50" fillId="0" borderId="0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left" vertical="center" wrapText="1"/>
    </xf>
    <xf numFmtId="3" fontId="56" fillId="0" borderId="0" xfId="0" applyNumberFormat="1" applyFont="1" applyFill="1" applyBorder="1" applyAlignment="1">
      <alignment horizontal="right" vertical="center" wrapText="1"/>
    </xf>
    <xf numFmtId="0" fontId="56" fillId="0" borderId="0" xfId="0" applyFont="1" applyFill="1" applyAlignment="1">
      <alignment horizontal="right" vertical="center" wrapText="1"/>
    </xf>
    <xf numFmtId="170" fontId="56" fillId="0" borderId="0" xfId="0" applyNumberFormat="1" applyFont="1" applyFill="1"/>
    <xf numFmtId="0" fontId="56" fillId="0" borderId="0" xfId="0" applyFont="1" applyFill="1" applyBorder="1" applyAlignment="1">
      <alignment horizontal="right" vertical="center" wrapText="1"/>
    </xf>
    <xf numFmtId="170" fontId="56" fillId="0" borderId="0" xfId="0" applyNumberFormat="1" applyFont="1" applyFill="1" applyBorder="1"/>
    <xf numFmtId="3" fontId="50" fillId="0" borderId="0" xfId="0" applyNumberFormat="1" applyFont="1" applyFill="1" applyBorder="1" applyAlignment="1">
      <alignment horizontal="right" vertical="center" wrapText="1"/>
    </xf>
    <xf numFmtId="0" fontId="50" fillId="0" borderId="0" xfId="0" applyFont="1" applyFill="1" applyBorder="1" applyAlignment="1">
      <alignment horizontal="right" vertical="center" wrapText="1"/>
    </xf>
    <xf numFmtId="170" fontId="50" fillId="0" borderId="0" xfId="0" applyNumberFormat="1" applyFont="1" applyFill="1"/>
    <xf numFmtId="170" fontId="50" fillId="0" borderId="0" xfId="0" applyNumberFormat="1" applyFont="1" applyFill="1" applyBorder="1"/>
    <xf numFmtId="0" fontId="50" fillId="0" borderId="0" xfId="0" applyFont="1" applyFill="1" applyBorder="1" applyAlignment="1">
      <alignment horizontal="left" vertical="center" wrapText="1"/>
    </xf>
    <xf numFmtId="3" fontId="55" fillId="0" borderId="0" xfId="0" applyNumberFormat="1" applyFont="1" applyFill="1" applyBorder="1" applyAlignment="1">
      <alignment horizontal="right" vertical="center" wrapText="1"/>
    </xf>
    <xf numFmtId="3" fontId="50" fillId="0" borderId="0" xfId="0" applyNumberFormat="1" applyFont="1" applyFill="1" applyBorder="1" applyAlignment="1">
      <alignment horizontal="right" vertical="center"/>
    </xf>
    <xf numFmtId="0" fontId="50" fillId="0" borderId="0" xfId="0" applyFont="1" applyFill="1" applyBorder="1" applyAlignment="1">
      <alignment horizontal="left"/>
    </xf>
    <xf numFmtId="3" fontId="55" fillId="0" borderId="0" xfId="0" applyNumberFormat="1" applyFont="1" applyFill="1" applyBorder="1" applyAlignment="1">
      <alignment horizontal="right" vertical="center"/>
    </xf>
    <xf numFmtId="3" fontId="50" fillId="0" borderId="0" xfId="0" applyNumberFormat="1" applyFont="1" applyFill="1" applyAlignment="1">
      <alignment horizontal="right" vertical="center" wrapText="1"/>
    </xf>
    <xf numFmtId="0" fontId="56" fillId="0" borderId="0" xfId="0" applyFont="1" applyFill="1" applyBorder="1" applyAlignment="1">
      <alignment horizontal="center" vertical="center" wrapText="1"/>
    </xf>
    <xf numFmtId="0" fontId="56" fillId="0" borderId="0" xfId="0" applyFont="1" applyFill="1"/>
    <xf numFmtId="3" fontId="57" fillId="0" borderId="0" xfId="0" applyNumberFormat="1" applyFont="1" applyFill="1" applyBorder="1" applyAlignment="1">
      <alignment horizontal="right" vertical="center" wrapText="1"/>
    </xf>
    <xf numFmtId="0" fontId="55" fillId="0" borderId="0" xfId="0" applyFont="1" applyFill="1" applyAlignment="1">
      <alignment horizontal="right" vertical="center" wrapText="1"/>
    </xf>
    <xf numFmtId="170" fontId="55" fillId="0" borderId="0" xfId="0" applyNumberFormat="1" applyFont="1" applyFill="1"/>
    <xf numFmtId="0" fontId="50" fillId="0" borderId="0" xfId="0" applyFont="1" applyFill="1" applyAlignment="1">
      <alignment horizontal="right" vertical="center" wrapText="1"/>
    </xf>
    <xf numFmtId="0" fontId="55" fillId="0" borderId="0" xfId="0" applyFont="1" applyFill="1" applyAlignment="1">
      <alignment horizontal="right" vertical="center"/>
    </xf>
    <xf numFmtId="0" fontId="50" fillId="0" borderId="0" xfId="0" applyFont="1" applyFill="1" applyAlignment="1">
      <alignment horizontal="right" vertical="center"/>
    </xf>
    <xf numFmtId="3" fontId="50" fillId="0" borderId="0" xfId="0" applyNumberFormat="1" applyFont="1" applyFill="1"/>
    <xf numFmtId="170" fontId="50" fillId="0" borderId="0" xfId="0" applyNumberFormat="1" applyFont="1" applyFill="1" applyAlignment="1">
      <alignment horizontal="right" vertical="center"/>
    </xf>
    <xf numFmtId="0" fontId="56" fillId="0" borderId="2" xfId="0" applyFont="1" applyFill="1" applyBorder="1"/>
    <xf numFmtId="3" fontId="56" fillId="0" borderId="2" xfId="0" applyNumberFormat="1" applyFont="1" applyFill="1" applyBorder="1" applyAlignment="1">
      <alignment horizontal="right" vertical="center"/>
    </xf>
    <xf numFmtId="170" fontId="56" fillId="0" borderId="2" xfId="0" applyNumberFormat="1" applyFont="1" applyFill="1" applyBorder="1"/>
    <xf numFmtId="0" fontId="50" fillId="0" borderId="2" xfId="0" applyFont="1" applyFill="1" applyBorder="1" applyAlignment="1">
      <alignment horizontal="center" wrapText="1"/>
    </xf>
    <xf numFmtId="0" fontId="49" fillId="0" borderId="0" xfId="144" applyFont="1" applyAlignment="1">
      <alignment horizontal="center"/>
    </xf>
    <xf numFmtId="0" fontId="49" fillId="0" borderId="0" xfId="144" applyFont="1"/>
    <xf numFmtId="0" fontId="61" fillId="0" borderId="0" xfId="144" applyFont="1" applyBorder="1" applyAlignment="1">
      <alignment horizontal="center" vertical="center" wrapText="1"/>
    </xf>
    <xf numFmtId="0" fontId="8" fillId="0" borderId="0" xfId="144" applyFont="1" applyBorder="1" applyAlignment="1">
      <alignment horizontal="center" vertical="center" wrapText="1"/>
    </xf>
    <xf numFmtId="0" fontId="61" fillId="0" borderId="0" xfId="144" applyFont="1" applyFill="1" applyBorder="1" applyAlignment="1">
      <alignment horizontal="left" vertical="center" wrapText="1"/>
    </xf>
    <xf numFmtId="0" fontId="61" fillId="0" borderId="0" xfId="144" applyFont="1" applyBorder="1" applyAlignment="1">
      <alignment horizontal="left" vertical="center" wrapText="1"/>
    </xf>
    <xf numFmtId="0" fontId="8" fillId="0" borderId="0" xfId="144" applyFont="1"/>
    <xf numFmtId="0" fontId="49" fillId="0" borderId="2" xfId="144" applyFont="1" applyBorder="1" applyAlignment="1">
      <alignment horizontal="center"/>
    </xf>
    <xf numFmtId="0" fontId="49" fillId="0" borderId="2" xfId="144" applyFont="1" applyBorder="1"/>
    <xf numFmtId="0" fontId="61" fillId="0" borderId="2" xfId="144" applyFont="1" applyBorder="1" applyAlignment="1">
      <alignment horizontal="center" vertical="center" wrapText="1"/>
    </xf>
    <xf numFmtId="0" fontId="49" fillId="0" borderId="0" xfId="144" applyFont="1" applyBorder="1" applyAlignment="1"/>
    <xf numFmtId="0" fontId="61" fillId="0" borderId="2" xfId="144" applyFont="1" applyBorder="1" applyAlignment="1">
      <alignment horizontal="center" wrapText="1"/>
    </xf>
    <xf numFmtId="0" fontId="61" fillId="0" borderId="2" xfId="144" applyFont="1" applyBorder="1" applyAlignment="1">
      <alignment wrapText="1"/>
    </xf>
    <xf numFmtId="0" fontId="8" fillId="0" borderId="2" xfId="145" applyFont="1" applyBorder="1" applyAlignment="1">
      <alignment horizontal="center" vertical="center" wrapText="1"/>
    </xf>
    <xf numFmtId="169" fontId="65" fillId="0" borderId="0" xfId="147" applyNumberFormat="1" applyFont="1" applyBorder="1" applyAlignment="1">
      <alignment horizontal="left" vertical="center" wrapText="1"/>
    </xf>
    <xf numFmtId="169" fontId="67" fillId="0" borderId="2" xfId="147" applyNumberFormat="1" applyFont="1" applyBorder="1" applyAlignment="1">
      <alignment horizontal="left" vertical="center" wrapText="1"/>
    </xf>
    <xf numFmtId="0" fontId="61" fillId="0" borderId="3" xfId="0" applyFont="1" applyBorder="1" applyAlignment="1">
      <alignment horizontal="left" vertical="center" wrapText="1"/>
    </xf>
    <xf numFmtId="0" fontId="49" fillId="0" borderId="0" xfId="0" applyFont="1" applyAlignment="1">
      <alignment horizontal="justify" vertical="center"/>
    </xf>
    <xf numFmtId="0" fontId="49" fillId="0" borderId="2" xfId="0" applyFont="1" applyBorder="1" applyAlignment="1">
      <alignment horizontal="justify" vertical="center"/>
    </xf>
    <xf numFmtId="0" fontId="0" fillId="0" borderId="0" xfId="0" applyFont="1" applyBorder="1" applyAlignment="1">
      <alignment horizontal="center"/>
    </xf>
    <xf numFmtId="0" fontId="0" fillId="0" borderId="3" xfId="0" applyFont="1" applyBorder="1"/>
    <xf numFmtId="167" fontId="0" fillId="0" borderId="0" xfId="0" applyNumberFormat="1" applyFont="1"/>
    <xf numFmtId="0" fontId="0" fillId="0" borderId="0" xfId="0" applyFont="1" applyFill="1" applyBorder="1" applyAlignment="1"/>
    <xf numFmtId="0" fontId="0" fillId="0" borderId="0" xfId="0" applyFont="1" applyFill="1" applyBorder="1"/>
    <xf numFmtId="0" fontId="0" fillId="0" borderId="2" xfId="0" applyFont="1" applyFill="1" applyBorder="1" applyAlignment="1"/>
    <xf numFmtId="0" fontId="0" fillId="0" borderId="2" xfId="0" applyFont="1" applyFill="1" applyBorder="1"/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right" vertical="top" wrapText="1"/>
    </xf>
    <xf numFmtId="168" fontId="0" fillId="0" borderId="0" xfId="0" applyNumberFormat="1" applyFont="1" applyFill="1" applyBorder="1"/>
    <xf numFmtId="2" fontId="0" fillId="0" borderId="0" xfId="0" applyNumberFormat="1" applyFont="1" applyFill="1" applyBorder="1"/>
    <xf numFmtId="170" fontId="0" fillId="0" borderId="0" xfId="0" applyNumberFormat="1" applyFont="1" applyFill="1" applyBorder="1"/>
    <xf numFmtId="0" fontId="0" fillId="0" borderId="0" xfId="0" applyFont="1" applyFill="1" applyBorder="1" applyAlignment="1">
      <alignment vertical="top" wrapText="1"/>
    </xf>
    <xf numFmtId="170" fontId="0" fillId="0" borderId="0" xfId="0" applyNumberFormat="1" applyFont="1" applyFill="1" applyBorder="1" applyAlignment="1">
      <alignment vertical="top" wrapText="1"/>
    </xf>
    <xf numFmtId="2" fontId="0" fillId="0" borderId="0" xfId="0" applyNumberFormat="1" applyFont="1" applyFill="1" applyBorder="1" applyAlignment="1">
      <alignment vertical="top" wrapText="1"/>
    </xf>
    <xf numFmtId="168" fontId="0" fillId="0" borderId="0" xfId="0" applyNumberFormat="1" applyFont="1" applyFill="1" applyBorder="1" applyAlignment="1">
      <alignment vertical="top" wrapText="1"/>
    </xf>
    <xf numFmtId="0" fontId="0" fillId="0" borderId="0" xfId="0" applyFont="1" applyBorder="1"/>
    <xf numFmtId="9" fontId="0" fillId="0" borderId="0" xfId="1" applyFont="1" applyBorder="1"/>
    <xf numFmtId="0" fontId="0" fillId="0" borderId="2" xfId="0" applyFont="1" applyBorder="1"/>
    <xf numFmtId="9" fontId="0" fillId="0" borderId="2" xfId="1" applyFont="1" applyBorder="1"/>
    <xf numFmtId="167" fontId="0" fillId="0" borderId="2" xfId="1" applyNumberFormat="1" applyFont="1" applyBorder="1"/>
    <xf numFmtId="3" fontId="0" fillId="0" borderId="0" xfId="0" applyNumberFormat="1" applyFont="1"/>
    <xf numFmtId="0" fontId="8" fillId="0" borderId="2" xfId="0" applyFont="1" applyBorder="1" applyAlignment="1">
      <alignment horizontal="left"/>
    </xf>
    <xf numFmtId="168" fontId="22" fillId="0" borderId="2" xfId="0" applyNumberFormat="1" applyFont="1" applyBorder="1" applyAlignment="1"/>
    <xf numFmtId="0" fontId="67" fillId="0" borderId="2" xfId="144" applyFont="1" applyBorder="1" applyAlignment="1">
      <alignment vertical="center" wrapText="1"/>
    </xf>
    <xf numFmtId="0" fontId="67" fillId="0" borderId="2" xfId="144" applyFont="1" applyBorder="1" applyAlignment="1">
      <alignment horizontal="left" vertical="center" wrapText="1"/>
    </xf>
    <xf numFmtId="0" fontId="61" fillId="0" borderId="2" xfId="144" applyFont="1" applyBorder="1" applyAlignment="1">
      <alignment horizontal="left" vertical="center" wrapText="1"/>
    </xf>
    <xf numFmtId="0" fontId="65" fillId="0" borderId="2" xfId="147" applyNumberFormat="1" applyFont="1" applyBorder="1" applyAlignment="1">
      <alignment horizontal="left" vertical="center"/>
    </xf>
    <xf numFmtId="170" fontId="65" fillId="0" borderId="2" xfId="146" applyNumberFormat="1" applyFont="1" applyBorder="1" applyAlignment="1">
      <alignment horizontal="right" vertical="center"/>
    </xf>
    <xf numFmtId="0" fontId="10" fillId="0" borderId="2" xfId="7" applyFont="1" applyBorder="1" applyAlignment="1">
      <alignment horizontal="left"/>
    </xf>
    <xf numFmtId="3" fontId="10" fillId="0" borderId="2" xfId="7" applyNumberFormat="1" applyFont="1" applyBorder="1"/>
    <xf numFmtId="170" fontId="54" fillId="0" borderId="2" xfId="7" applyNumberFormat="1" applyFont="1" applyBorder="1"/>
    <xf numFmtId="0" fontId="50" fillId="0" borderId="0" xfId="0" applyFont="1"/>
    <xf numFmtId="0" fontId="49" fillId="0" borderId="0" xfId="144" applyFont="1" applyAlignment="1">
      <alignment horizontal="left"/>
    </xf>
    <xf numFmtId="0" fontId="0" fillId="0" borderId="22" xfId="0" applyBorder="1"/>
    <xf numFmtId="0" fontId="0" fillId="30" borderId="20" xfId="0" applyFill="1" applyBorder="1" applyAlignment="1">
      <alignment horizontal="center"/>
    </xf>
    <xf numFmtId="0" fontId="0" fillId="31" borderId="21" xfId="0" applyFill="1" applyBorder="1"/>
    <xf numFmtId="0" fontId="0" fillId="0" borderId="2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4" xfId="0" applyBorder="1" applyAlignment="1">
      <alignment horizontal="center"/>
    </xf>
    <xf numFmtId="185" fontId="0" fillId="0" borderId="22" xfId="1" applyNumberFormat="1" applyFont="1" applyFill="1" applyBorder="1"/>
    <xf numFmtId="185" fontId="0" fillId="0" borderId="25" xfId="1" applyNumberFormat="1" applyFont="1" applyFill="1" applyBorder="1"/>
    <xf numFmtId="185" fontId="0" fillId="0" borderId="0" xfId="1" applyNumberFormat="1" applyFont="1" applyFill="1" applyBorder="1"/>
    <xf numFmtId="185" fontId="0" fillId="0" borderId="26" xfId="1" applyNumberFormat="1" applyFont="1" applyFill="1" applyBorder="1"/>
    <xf numFmtId="0" fontId="0" fillId="30" borderId="25" xfId="0" applyFill="1" applyBorder="1" applyAlignment="1">
      <alignment horizontal="center"/>
    </xf>
    <xf numFmtId="0" fontId="0" fillId="31" borderId="26" xfId="0" applyFill="1" applyBorder="1"/>
    <xf numFmtId="9" fontId="0" fillId="0" borderId="25" xfId="1" applyFont="1" applyBorder="1"/>
    <xf numFmtId="9" fontId="0" fillId="0" borderId="26" xfId="1" applyFont="1" applyBorder="1"/>
    <xf numFmtId="0" fontId="0" fillId="0" borderId="25" xfId="0" applyBorder="1"/>
    <xf numFmtId="185" fontId="0" fillId="32" borderId="27" xfId="1" applyNumberFormat="1" applyFont="1" applyFill="1" applyBorder="1"/>
    <xf numFmtId="185" fontId="0" fillId="0" borderId="27" xfId="1" applyNumberFormat="1" applyFont="1" applyFill="1" applyBorder="1"/>
    <xf numFmtId="9" fontId="0" fillId="0" borderId="24" xfId="1" applyFont="1" applyBorder="1"/>
    <xf numFmtId="9" fontId="0" fillId="0" borderId="23" xfId="1" applyFont="1" applyBorder="1"/>
    <xf numFmtId="185" fontId="0" fillId="0" borderId="7" xfId="1" applyNumberFormat="1" applyFont="1" applyFill="1" applyBorder="1"/>
    <xf numFmtId="0" fontId="0" fillId="30" borderId="23" xfId="0" applyFill="1" applyBorder="1" applyAlignment="1">
      <alignment horizontal="center"/>
    </xf>
    <xf numFmtId="0" fontId="0" fillId="31" borderId="24" xfId="0" applyFill="1" applyBorder="1"/>
    <xf numFmtId="185" fontId="0" fillId="0" borderId="23" xfId="1" applyNumberFormat="1" applyFont="1" applyFill="1" applyBorder="1"/>
    <xf numFmtId="185" fontId="0" fillId="0" borderId="2" xfId="1" applyNumberFormat="1" applyFont="1" applyFill="1" applyBorder="1"/>
    <xf numFmtId="185" fontId="0" fillId="0" borderId="24" xfId="1" applyNumberFormat="1" applyFont="1" applyFill="1" applyBorder="1"/>
    <xf numFmtId="0" fontId="0" fillId="0" borderId="0" xfId="0" applyAlignment="1">
      <alignment horizontal="center"/>
    </xf>
    <xf numFmtId="1" fontId="0" fillId="0" borderId="0" xfId="0" applyNumberFormat="1"/>
    <xf numFmtId="9" fontId="0" fillId="0" borderId="0" xfId="1" applyFont="1"/>
    <xf numFmtId="1" fontId="0" fillId="0" borderId="0" xfId="1" applyNumberFormat="1" applyFont="1"/>
    <xf numFmtId="0" fontId="0" fillId="0" borderId="23" xfId="0" applyBorder="1"/>
    <xf numFmtId="0" fontId="0" fillId="28" borderId="0" xfId="0" applyFill="1"/>
    <xf numFmtId="0" fontId="0" fillId="28" borderId="0" xfId="0" applyFill="1" applyAlignment="1">
      <alignment horizontal="left"/>
    </xf>
    <xf numFmtId="0" fontId="8" fillId="0" borderId="2" xfId="7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1" fillId="0" borderId="0" xfId="145" applyFont="1" applyBorder="1" applyAlignment="1">
      <alignment horizontal="center" vertical="center" wrapText="1"/>
    </xf>
    <xf numFmtId="0" fontId="61" fillId="0" borderId="2" xfId="145" applyFont="1" applyBorder="1" applyAlignment="1">
      <alignment horizontal="center" vertical="center" wrapText="1"/>
    </xf>
    <xf numFmtId="0" fontId="0" fillId="30" borderId="0" xfId="0" applyFill="1" applyBorder="1" applyAlignment="1">
      <alignment horizontal="center"/>
    </xf>
    <xf numFmtId="0" fontId="0" fillId="31" borderId="0" xfId="0" applyFill="1" applyBorder="1"/>
    <xf numFmtId="0" fontId="0" fillId="0" borderId="0" xfId="0" applyFont="1" applyFill="1" applyBorder="1" applyAlignment="1">
      <alignment horizontal="left" wrapText="1"/>
    </xf>
    <xf numFmtId="0" fontId="8" fillId="0" borderId="3" xfId="4" applyFont="1" applyBorder="1" applyAlignment="1">
      <alignment horizontal="center"/>
    </xf>
    <xf numFmtId="0" fontId="8" fillId="0" borderId="2" xfId="7" applyFont="1" applyBorder="1" applyAlignment="1">
      <alignment horizontal="center"/>
    </xf>
    <xf numFmtId="0" fontId="8" fillId="0" borderId="0" xfId="4" applyFont="1" applyAlignment="1">
      <alignment horizontal="left" wrapText="1"/>
    </xf>
    <xf numFmtId="0" fontId="8" fillId="0" borderId="0" xfId="42" applyFont="1" applyFill="1" applyAlignment="1">
      <alignment horizontal="left" wrapText="1"/>
    </xf>
    <xf numFmtId="0" fontId="50" fillId="0" borderId="3" xfId="0" applyFont="1" applyFill="1" applyBorder="1" applyAlignment="1">
      <alignment horizontal="center" vertical="center"/>
    </xf>
    <xf numFmtId="0" fontId="50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8" fillId="0" borderId="3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0" fillId="0" borderId="3" xfId="0" applyFont="1" applyBorder="1" applyAlignment="1"/>
    <xf numFmtId="0" fontId="8" fillId="0" borderId="0" xfId="0" applyFont="1" applyAlignment="1">
      <alignment wrapText="1"/>
    </xf>
    <xf numFmtId="0" fontId="50" fillId="0" borderId="0" xfId="0" applyFont="1" applyAlignment="1">
      <alignment wrapText="1"/>
    </xf>
    <xf numFmtId="0" fontId="49" fillId="0" borderId="3" xfId="144" applyFont="1" applyBorder="1" applyAlignment="1">
      <alignment horizontal="center"/>
    </xf>
    <xf numFmtId="0" fontId="49" fillId="0" borderId="0" xfId="144" applyFont="1" applyBorder="1" applyAlignment="1">
      <alignment horizontal="center"/>
    </xf>
    <xf numFmtId="0" fontId="11" fillId="0" borderId="0" xfId="144" applyFont="1" applyFill="1" applyBorder="1" applyAlignment="1">
      <alignment horizontal="center" vertical="center" wrapText="1"/>
    </xf>
    <xf numFmtId="0" fontId="61" fillId="0" borderId="0" xfId="145" applyFont="1" applyBorder="1" applyAlignment="1">
      <alignment horizontal="center" vertical="center" wrapText="1"/>
    </xf>
    <xf numFmtId="0" fontId="61" fillId="0" borderId="2" xfId="145" applyFont="1" applyBorder="1" applyAlignment="1">
      <alignment horizontal="center" vertical="center" wrapText="1"/>
    </xf>
    <xf numFmtId="184" fontId="61" fillId="0" borderId="2" xfId="147" applyNumberFormat="1" applyFont="1" applyBorder="1" applyAlignment="1">
      <alignment horizontal="center" vertical="center" wrapText="1"/>
    </xf>
  </cellXfs>
  <cellStyles count="154">
    <cellStyle name="20% - Colore 1 2" xfId="44" xr:uid="{00000000-0005-0000-0000-000000000000}"/>
    <cellStyle name="20% - Colore 2 2" xfId="45" xr:uid="{00000000-0005-0000-0000-000001000000}"/>
    <cellStyle name="20% - Colore 3 2" xfId="46" xr:uid="{00000000-0005-0000-0000-000002000000}"/>
    <cellStyle name="20% - Colore 4 2" xfId="47" xr:uid="{00000000-0005-0000-0000-000003000000}"/>
    <cellStyle name="20% - Colore 5 2" xfId="48" xr:uid="{00000000-0005-0000-0000-000004000000}"/>
    <cellStyle name="20% - Colore 6 2" xfId="49" xr:uid="{00000000-0005-0000-0000-000005000000}"/>
    <cellStyle name="2x indented GHG Textfiels" xfId="50" xr:uid="{00000000-0005-0000-0000-000006000000}"/>
    <cellStyle name="40% - Colore 1 2" xfId="51" xr:uid="{00000000-0005-0000-0000-000007000000}"/>
    <cellStyle name="40% - Colore 2 2" xfId="52" xr:uid="{00000000-0005-0000-0000-000008000000}"/>
    <cellStyle name="40% - Colore 3 2" xfId="53" xr:uid="{00000000-0005-0000-0000-000009000000}"/>
    <cellStyle name="40% - Colore 4 2" xfId="54" xr:uid="{00000000-0005-0000-0000-00000A000000}"/>
    <cellStyle name="40% - Colore 5 2" xfId="55" xr:uid="{00000000-0005-0000-0000-00000B000000}"/>
    <cellStyle name="40% - Colore 6 2" xfId="56" xr:uid="{00000000-0005-0000-0000-00000C000000}"/>
    <cellStyle name="5x indented GHG Textfiels" xfId="57" xr:uid="{00000000-0005-0000-0000-00000D000000}"/>
    <cellStyle name="60% - Colore 1 2" xfId="58" xr:uid="{00000000-0005-0000-0000-00000E000000}"/>
    <cellStyle name="60% - Colore 2 2" xfId="59" xr:uid="{00000000-0005-0000-0000-00000F000000}"/>
    <cellStyle name="60% - Colore 3 2" xfId="60" xr:uid="{00000000-0005-0000-0000-000010000000}"/>
    <cellStyle name="60% - Colore 4 2" xfId="61" xr:uid="{00000000-0005-0000-0000-000011000000}"/>
    <cellStyle name="60% - Colore 5 2" xfId="62" xr:uid="{00000000-0005-0000-0000-000012000000}"/>
    <cellStyle name="60% - Colore 6 2" xfId="63" xr:uid="{00000000-0005-0000-0000-000013000000}"/>
    <cellStyle name="Bold GHG Numbers (0.00)" xfId="64" xr:uid="{00000000-0005-0000-0000-000014000000}"/>
    <cellStyle name="Calcolo 2" xfId="65" xr:uid="{00000000-0005-0000-0000-000015000000}"/>
    <cellStyle name="Cella collegata 2" xfId="66" xr:uid="{00000000-0005-0000-0000-000016000000}"/>
    <cellStyle name="Cella da controllare 2" xfId="67" xr:uid="{00000000-0005-0000-0000-000017000000}"/>
    <cellStyle name="Collegamento ipertestuale" xfId="149" xr:uid="{00000000-0005-0000-0000-000018000000}"/>
    <cellStyle name="Collegamento ipertestuale 2" xfId="8" xr:uid="{00000000-0005-0000-0000-000019000000}"/>
    <cellStyle name="Collegamento ipertestuale 3" xfId="9" xr:uid="{00000000-0005-0000-0000-00001A000000}"/>
    <cellStyle name="Colore 1 2" xfId="68" xr:uid="{00000000-0005-0000-0000-00001B000000}"/>
    <cellStyle name="Colore 2 2" xfId="69" xr:uid="{00000000-0005-0000-0000-00001C000000}"/>
    <cellStyle name="Colore 3 2" xfId="70" xr:uid="{00000000-0005-0000-0000-00001D000000}"/>
    <cellStyle name="Colore 4 2" xfId="71" xr:uid="{00000000-0005-0000-0000-00001E000000}"/>
    <cellStyle name="Colore 5 2" xfId="72" xr:uid="{00000000-0005-0000-0000-00001F000000}"/>
    <cellStyle name="Colore 6 2" xfId="73" xr:uid="{00000000-0005-0000-0000-000020000000}"/>
    <cellStyle name="Ctx_Hyperlink" xfId="150" xr:uid="{00000000-0005-0000-0000-000021000000}"/>
    <cellStyle name="Data" xfId="10" xr:uid="{00000000-0005-0000-0000-000022000000}"/>
    <cellStyle name="Euro" xfId="11" xr:uid="{00000000-0005-0000-0000-000023000000}"/>
    <cellStyle name="Fisso" xfId="12" xr:uid="{00000000-0005-0000-0000-000024000000}"/>
    <cellStyle name="Headline" xfId="74" xr:uid="{00000000-0005-0000-0000-000025000000}"/>
    <cellStyle name="Hyperlink 2" xfId="151" xr:uid="{00000000-0005-0000-0000-000026000000}"/>
    <cellStyle name="Input 2" xfId="75" xr:uid="{00000000-0005-0000-0000-000027000000}"/>
    <cellStyle name="Migliaia (0)_a15" xfId="13" xr:uid="{00000000-0005-0000-0000-000028000000}"/>
    <cellStyle name="Migliaia [0] 2" xfId="14" xr:uid="{00000000-0005-0000-0000-000029000000}"/>
    <cellStyle name="Migliaia [0] 2 2" xfId="43" xr:uid="{00000000-0005-0000-0000-00002A000000}"/>
    <cellStyle name="Migliaia [0] 3" xfId="76" xr:uid="{00000000-0005-0000-0000-00002B000000}"/>
    <cellStyle name="Migliaia 10" xfId="77" xr:uid="{00000000-0005-0000-0000-00002C000000}"/>
    <cellStyle name="Migliaia 11" xfId="78" xr:uid="{00000000-0005-0000-0000-00002D000000}"/>
    <cellStyle name="Migliaia 12" xfId="79" xr:uid="{00000000-0005-0000-0000-00002E000000}"/>
    <cellStyle name="Migliaia 13" xfId="80" xr:uid="{00000000-0005-0000-0000-00002F000000}"/>
    <cellStyle name="Migliaia 14" xfId="81" xr:uid="{00000000-0005-0000-0000-000030000000}"/>
    <cellStyle name="Migliaia 15" xfId="82" xr:uid="{00000000-0005-0000-0000-000031000000}"/>
    <cellStyle name="Migliaia 16" xfId="83" xr:uid="{00000000-0005-0000-0000-000032000000}"/>
    <cellStyle name="Migliaia 17" xfId="84" xr:uid="{00000000-0005-0000-0000-000033000000}"/>
    <cellStyle name="Migliaia 18" xfId="85" xr:uid="{00000000-0005-0000-0000-000034000000}"/>
    <cellStyle name="Migliaia 19" xfId="86" xr:uid="{00000000-0005-0000-0000-000035000000}"/>
    <cellStyle name="Migliaia 2" xfId="3" xr:uid="{00000000-0005-0000-0000-000036000000}"/>
    <cellStyle name="Migliaia 2 2" xfId="15" xr:uid="{00000000-0005-0000-0000-000037000000}"/>
    <cellStyle name="Migliaia 2 2 2" xfId="16" xr:uid="{00000000-0005-0000-0000-000038000000}"/>
    <cellStyle name="Migliaia 2 3" xfId="147" xr:uid="{00000000-0005-0000-0000-000039000000}"/>
    <cellStyle name="Migliaia 20" xfId="87" xr:uid="{00000000-0005-0000-0000-00003A000000}"/>
    <cellStyle name="Migliaia 21" xfId="88" xr:uid="{00000000-0005-0000-0000-00003B000000}"/>
    <cellStyle name="Migliaia 22" xfId="89" xr:uid="{00000000-0005-0000-0000-00003C000000}"/>
    <cellStyle name="Migliaia 23" xfId="90" xr:uid="{00000000-0005-0000-0000-00003D000000}"/>
    <cellStyle name="Migliaia 24" xfId="91" xr:uid="{00000000-0005-0000-0000-00003E000000}"/>
    <cellStyle name="Migliaia 25" xfId="92" xr:uid="{00000000-0005-0000-0000-00003F000000}"/>
    <cellStyle name="Migliaia 26" xfId="93" xr:uid="{00000000-0005-0000-0000-000040000000}"/>
    <cellStyle name="Migliaia 27" xfId="94" xr:uid="{00000000-0005-0000-0000-000041000000}"/>
    <cellStyle name="Migliaia 3" xfId="17" xr:uid="{00000000-0005-0000-0000-000042000000}"/>
    <cellStyle name="Migliaia 3 2" xfId="18" xr:uid="{00000000-0005-0000-0000-000043000000}"/>
    <cellStyle name="Migliaia 4" xfId="6" xr:uid="{00000000-0005-0000-0000-000044000000}"/>
    <cellStyle name="Migliaia 5" xfId="95" xr:uid="{00000000-0005-0000-0000-000045000000}"/>
    <cellStyle name="Migliaia 6" xfId="96" xr:uid="{00000000-0005-0000-0000-000046000000}"/>
    <cellStyle name="Migliaia 7" xfId="97" xr:uid="{00000000-0005-0000-0000-000047000000}"/>
    <cellStyle name="Migliaia 8" xfId="98" xr:uid="{00000000-0005-0000-0000-000048000000}"/>
    <cellStyle name="Migliaia 9" xfId="99" xr:uid="{00000000-0005-0000-0000-000049000000}"/>
    <cellStyle name="Neutrale 2" xfId="100" xr:uid="{00000000-0005-0000-0000-00004A000000}"/>
    <cellStyle name="Normal 2" xfId="152" xr:uid="{00000000-0005-0000-0000-00004B000000}"/>
    <cellStyle name="Normal 4" xfId="153" xr:uid="{00000000-0005-0000-0000-00004C000000}"/>
    <cellStyle name="Normal GHG Numbers (0.00)" xfId="101" xr:uid="{00000000-0005-0000-0000-00004D000000}"/>
    <cellStyle name="Normal GHG Textfiels Bold" xfId="102" xr:uid="{00000000-0005-0000-0000-00004E000000}"/>
    <cellStyle name="Normal GHG whole table" xfId="103" xr:uid="{00000000-0005-0000-0000-00004F000000}"/>
    <cellStyle name="Normal GHG-Shade" xfId="104" xr:uid="{00000000-0005-0000-0000-000050000000}"/>
    <cellStyle name="Normal_Austria" xfId="105" xr:uid="{00000000-0005-0000-0000-000051000000}"/>
    <cellStyle name="Normale" xfId="0" builtinId="0"/>
    <cellStyle name="Normale 10" xfId="19" xr:uid="{00000000-0005-0000-0000-000053000000}"/>
    <cellStyle name="Normale 11" xfId="20" xr:uid="{00000000-0005-0000-0000-000054000000}"/>
    <cellStyle name="Normale 12" xfId="148" xr:uid="{00000000-0005-0000-0000-000055000000}"/>
    <cellStyle name="Normale 2" xfId="4" xr:uid="{00000000-0005-0000-0000-000056000000}"/>
    <cellStyle name="Normale 2 2" xfId="21" xr:uid="{00000000-0005-0000-0000-000057000000}"/>
    <cellStyle name="Normale 2 2 2" xfId="22" xr:uid="{00000000-0005-0000-0000-000058000000}"/>
    <cellStyle name="Normale 2 3" xfId="23" xr:uid="{00000000-0005-0000-0000-000059000000}"/>
    <cellStyle name="Normale 2 4" xfId="24" xr:uid="{00000000-0005-0000-0000-00005A000000}"/>
    <cellStyle name="Normale 2 5" xfId="144" xr:uid="{00000000-0005-0000-0000-00005B000000}"/>
    <cellStyle name="Normale 3" xfId="2" xr:uid="{00000000-0005-0000-0000-00005C000000}"/>
    <cellStyle name="Normale 3 2" xfId="25" xr:uid="{00000000-0005-0000-0000-00005D000000}"/>
    <cellStyle name="Normale 3 3" xfId="106" xr:uid="{00000000-0005-0000-0000-00005E000000}"/>
    <cellStyle name="Normale 3 4" xfId="107" xr:uid="{00000000-0005-0000-0000-00005F000000}"/>
    <cellStyle name="Normale 3 5" xfId="145" xr:uid="{00000000-0005-0000-0000-000060000000}"/>
    <cellStyle name="Normale 4" xfId="26" xr:uid="{00000000-0005-0000-0000-000061000000}"/>
    <cellStyle name="Normale 4 2" xfId="42" xr:uid="{00000000-0005-0000-0000-000062000000}"/>
    <cellStyle name="Normale 5" xfId="27" xr:uid="{00000000-0005-0000-0000-000063000000}"/>
    <cellStyle name="Normale 6" xfId="28" xr:uid="{00000000-0005-0000-0000-000064000000}"/>
    <cellStyle name="Normale 6 2" xfId="108" xr:uid="{00000000-0005-0000-0000-000065000000}"/>
    <cellStyle name="Normale 6 2 2" xfId="109" xr:uid="{00000000-0005-0000-0000-000066000000}"/>
    <cellStyle name="Normale 6 3" xfId="110" xr:uid="{00000000-0005-0000-0000-000067000000}"/>
    <cellStyle name="Normale 6 4" xfId="111" xr:uid="{00000000-0005-0000-0000-000068000000}"/>
    <cellStyle name="Normale 7" xfId="29" xr:uid="{00000000-0005-0000-0000-000069000000}"/>
    <cellStyle name="Normale 8" xfId="30" xr:uid="{00000000-0005-0000-0000-00006A000000}"/>
    <cellStyle name="Normale 9" xfId="31" xr:uid="{00000000-0005-0000-0000-00006B000000}"/>
    <cellStyle name="Normale 9 2" xfId="7" xr:uid="{00000000-0005-0000-0000-00006C000000}"/>
    <cellStyle name="Not Locked" xfId="112" xr:uid="{00000000-0005-0000-0000-00006D000000}"/>
    <cellStyle name="Nota 2" xfId="113" xr:uid="{00000000-0005-0000-0000-00006E000000}"/>
    <cellStyle name="Nuovo" xfId="32" xr:uid="{00000000-0005-0000-0000-00006F000000}"/>
    <cellStyle name="Nuovo 2" xfId="33" xr:uid="{00000000-0005-0000-0000-000070000000}"/>
    <cellStyle name="Nuovo 3" xfId="34" xr:uid="{00000000-0005-0000-0000-000071000000}"/>
    <cellStyle name="Nuovo 4" xfId="35" xr:uid="{00000000-0005-0000-0000-000072000000}"/>
    <cellStyle name="Output 2" xfId="114" xr:uid="{00000000-0005-0000-0000-000073000000}"/>
    <cellStyle name="Pattern" xfId="115" xr:uid="{00000000-0005-0000-0000-000074000000}"/>
    <cellStyle name="Percentuale" xfId="1" builtinId="5"/>
    <cellStyle name="Percentuale 2" xfId="5" xr:uid="{00000000-0005-0000-0000-000076000000}"/>
    <cellStyle name="Percentuale 2 2" xfId="116" xr:uid="{00000000-0005-0000-0000-000077000000}"/>
    <cellStyle name="Percentuale 2 3" xfId="117" xr:uid="{00000000-0005-0000-0000-000078000000}"/>
    <cellStyle name="Percentuale 2 4" xfId="146" xr:uid="{00000000-0005-0000-0000-000079000000}"/>
    <cellStyle name="Punto" xfId="36" xr:uid="{00000000-0005-0000-0000-00007A000000}"/>
    <cellStyle name="T_decimale(1)" xfId="118" xr:uid="{00000000-0005-0000-0000-00007B000000}"/>
    <cellStyle name="T_fiancata" xfId="119" xr:uid="{00000000-0005-0000-0000-00007C000000}"/>
    <cellStyle name="T_fonte" xfId="120" xr:uid="{00000000-0005-0000-0000-00007D000000}"/>
    <cellStyle name="T_intero" xfId="121" xr:uid="{00000000-0005-0000-0000-00007E000000}"/>
    <cellStyle name="T_intestazione" xfId="122" xr:uid="{00000000-0005-0000-0000-00007F000000}"/>
    <cellStyle name="T_intestazione bassa" xfId="123" xr:uid="{00000000-0005-0000-0000-000080000000}"/>
    <cellStyle name="T_intestazione bassa_appendice 1" xfId="124" xr:uid="{00000000-0005-0000-0000-000081000000}"/>
    <cellStyle name="T_intestazione bassa_cap 12OK" xfId="125" xr:uid="{00000000-0005-0000-0000-000082000000}"/>
    <cellStyle name="T_intestazione bassa_cap 23.xls Grafico 2" xfId="126" xr:uid="{00000000-0005-0000-0000-000083000000}"/>
    <cellStyle name="T_intestazione bassa_cap 23.xls Grafico 3" xfId="127" xr:uid="{00000000-0005-0000-0000-000084000000}"/>
    <cellStyle name="T_intestazione bassa_cap 26" xfId="128" xr:uid="{00000000-0005-0000-0000-000085000000}"/>
    <cellStyle name="T_intestazione bassa_cap 26.xls Grafico 3" xfId="129" xr:uid="{00000000-0005-0000-0000-000086000000}"/>
    <cellStyle name="T_intestazione bassa_cap 26.xls Grafico 4" xfId="130" xr:uid="{00000000-0005-0000-0000-000087000000}"/>
    <cellStyle name="T_intestazione bassa_cap 33" xfId="131" xr:uid="{00000000-0005-0000-0000-000088000000}"/>
    <cellStyle name="T_titolo" xfId="132" xr:uid="{00000000-0005-0000-0000-000089000000}"/>
    <cellStyle name="Testo avviso 2" xfId="133" xr:uid="{00000000-0005-0000-0000-00008A000000}"/>
    <cellStyle name="Testo descrittivo 2" xfId="134" xr:uid="{00000000-0005-0000-0000-00008B000000}"/>
    <cellStyle name="Titolo 1 2" xfId="135" xr:uid="{00000000-0005-0000-0000-00008C000000}"/>
    <cellStyle name="Titolo 2 2" xfId="136" xr:uid="{00000000-0005-0000-0000-00008D000000}"/>
    <cellStyle name="Titolo 3 2" xfId="137" xr:uid="{00000000-0005-0000-0000-00008E000000}"/>
    <cellStyle name="Titolo 4 2" xfId="138" xr:uid="{00000000-0005-0000-0000-00008F000000}"/>
    <cellStyle name="Titolo 5" xfId="139" xr:uid="{00000000-0005-0000-0000-000090000000}"/>
    <cellStyle name="Titolo1" xfId="37" xr:uid="{00000000-0005-0000-0000-000091000000}"/>
    <cellStyle name="Titolo2" xfId="38" xr:uid="{00000000-0005-0000-0000-000092000000}"/>
    <cellStyle name="Totale 2" xfId="140" xr:uid="{00000000-0005-0000-0000-000093000000}"/>
    <cellStyle name="trattino" xfId="39" xr:uid="{00000000-0005-0000-0000-000094000000}"/>
    <cellStyle name="Valore non valido 2" xfId="141" xr:uid="{00000000-0005-0000-0000-000095000000}"/>
    <cellStyle name="Valore valido 2" xfId="142" xr:uid="{00000000-0005-0000-0000-000096000000}"/>
    <cellStyle name="Valuta (0)_02 app Appendice statistica" xfId="40" xr:uid="{00000000-0005-0000-0000-000097000000}"/>
    <cellStyle name="Valutario" xfId="41" xr:uid="{00000000-0005-0000-0000-000098000000}"/>
    <cellStyle name="Обычный_2++" xfId="143" xr:uid="{00000000-0005-0000-0000-00009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532608695652169E-2"/>
          <c:y val="3.7225042301184431E-2"/>
          <c:w val="0.87628623188405796"/>
          <c:h val="0.79649892748178053"/>
        </c:manualLayout>
      </c:layout>
      <c:areaChart>
        <c:grouping val="stacked"/>
        <c:varyColors val="0"/>
        <c:ser>
          <c:idx val="0"/>
          <c:order val="0"/>
          <c:tx>
            <c:strRef>
              <c:f>'f8.1'!$B$3</c:f>
              <c:strCache>
                <c:ptCount val="1"/>
                <c:pt idx="0">
                  <c:v>Nord-est</c:v>
                </c:pt>
              </c:strCache>
            </c:strRef>
          </c:tx>
          <c:spPr>
            <a:solidFill>
              <a:srgbClr val="00B050"/>
            </a:solidFill>
          </c:spPr>
          <c:cat>
            <c:numRef>
              <c:f>'f8.1'!$A$4:$A$20</c:f>
              <c:numCache>
                <c:formatCode>0"%"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13.5</c:v>
                </c:pt>
                <c:pt idx="3">
                  <c:v>27</c:v>
                </c:pt>
                <c:pt idx="4">
                  <c:v>27</c:v>
                </c:pt>
                <c:pt idx="5">
                  <c:v>27</c:v>
                </c:pt>
                <c:pt idx="6">
                  <c:v>41</c:v>
                </c:pt>
                <c:pt idx="7">
                  <c:v>55</c:v>
                </c:pt>
                <c:pt idx="8">
                  <c:v>55</c:v>
                </c:pt>
                <c:pt idx="9">
                  <c:v>55</c:v>
                </c:pt>
                <c:pt idx="10">
                  <c:v>68</c:v>
                </c:pt>
                <c:pt idx="11">
                  <c:v>81</c:v>
                </c:pt>
                <c:pt idx="12">
                  <c:v>81</c:v>
                </c:pt>
                <c:pt idx="13">
                  <c:v>81</c:v>
                </c:pt>
                <c:pt idx="14">
                  <c:v>90.5</c:v>
                </c:pt>
                <c:pt idx="15">
                  <c:v>100</c:v>
                </c:pt>
                <c:pt idx="16">
                  <c:v>100</c:v>
                </c:pt>
              </c:numCache>
            </c:numRef>
          </c:cat>
          <c:val>
            <c:numRef>
              <c:f>'f8.1'!$B$4:$B$20</c:f>
              <c:numCache>
                <c:formatCode>0%</c:formatCode>
                <c:ptCount val="17"/>
                <c:pt idx="0" formatCode="0&quot;%&quot;">
                  <c:v>0</c:v>
                </c:pt>
                <c:pt idx="1">
                  <c:v>0.31065985797494616</c:v>
                </c:pt>
                <c:pt idx="2">
                  <c:v>0.31065985797494616</c:v>
                </c:pt>
                <c:pt idx="3">
                  <c:v>0.31065985797494616</c:v>
                </c:pt>
                <c:pt idx="4" formatCode="0&quot;%&quot;">
                  <c:v>0</c:v>
                </c:pt>
                <c:pt idx="5">
                  <c:v>0.1842234014527116</c:v>
                </c:pt>
                <c:pt idx="6">
                  <c:v>0.1842234014527116</c:v>
                </c:pt>
                <c:pt idx="7">
                  <c:v>0.1842234014527116</c:v>
                </c:pt>
                <c:pt idx="8" formatCode="0&quot;%&quot;">
                  <c:v>0</c:v>
                </c:pt>
                <c:pt idx="9">
                  <c:v>0.43851172778328379</c:v>
                </c:pt>
                <c:pt idx="10">
                  <c:v>0.43851172778328379</c:v>
                </c:pt>
                <c:pt idx="11">
                  <c:v>0.43851172778328379</c:v>
                </c:pt>
                <c:pt idx="12" formatCode="0&quot;%&quot;">
                  <c:v>0</c:v>
                </c:pt>
                <c:pt idx="13">
                  <c:v>0.35984703632887188</c:v>
                </c:pt>
                <c:pt idx="14">
                  <c:v>0.35984703632887188</c:v>
                </c:pt>
                <c:pt idx="15">
                  <c:v>0.35984703632887188</c:v>
                </c:pt>
                <c:pt idx="16" formatCode="0&quot;%&quot;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03-4EAB-A568-227433F35F8D}"/>
            </c:ext>
          </c:extLst>
        </c:ser>
        <c:ser>
          <c:idx val="1"/>
          <c:order val="1"/>
          <c:tx>
            <c:strRef>
              <c:f>'f8.1'!$C$3</c:f>
              <c:strCache>
                <c:ptCount val="1"/>
                <c:pt idx="0">
                  <c:v>Nord-ovest</c:v>
                </c:pt>
              </c:strCache>
            </c:strRef>
          </c:tx>
          <c:cat>
            <c:numRef>
              <c:f>'f8.1'!$A$4:$A$20</c:f>
              <c:numCache>
                <c:formatCode>0"%"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13.5</c:v>
                </c:pt>
                <c:pt idx="3">
                  <c:v>27</c:v>
                </c:pt>
                <c:pt idx="4">
                  <c:v>27</c:v>
                </c:pt>
                <c:pt idx="5">
                  <c:v>27</c:v>
                </c:pt>
                <c:pt idx="6">
                  <c:v>41</c:v>
                </c:pt>
                <c:pt idx="7">
                  <c:v>55</c:v>
                </c:pt>
                <c:pt idx="8">
                  <c:v>55</c:v>
                </c:pt>
                <c:pt idx="9">
                  <c:v>55</c:v>
                </c:pt>
                <c:pt idx="10">
                  <c:v>68</c:v>
                </c:pt>
                <c:pt idx="11">
                  <c:v>81</c:v>
                </c:pt>
                <c:pt idx="12">
                  <c:v>81</c:v>
                </c:pt>
                <c:pt idx="13">
                  <c:v>81</c:v>
                </c:pt>
                <c:pt idx="14">
                  <c:v>90.5</c:v>
                </c:pt>
                <c:pt idx="15">
                  <c:v>100</c:v>
                </c:pt>
                <c:pt idx="16">
                  <c:v>100</c:v>
                </c:pt>
              </c:numCache>
            </c:numRef>
          </c:cat>
          <c:val>
            <c:numRef>
              <c:f>'f8.1'!$C$4:$C$20</c:f>
              <c:numCache>
                <c:formatCode>0%</c:formatCode>
                <c:ptCount val="17"/>
                <c:pt idx="0" formatCode="0&quot;%&quot;">
                  <c:v>0</c:v>
                </c:pt>
                <c:pt idx="1">
                  <c:v>0.14956514800925558</c:v>
                </c:pt>
                <c:pt idx="2">
                  <c:v>0.14956514800925558</c:v>
                </c:pt>
                <c:pt idx="3">
                  <c:v>0.14956514800925558</c:v>
                </c:pt>
                <c:pt idx="4" formatCode="0&quot;%&quot;">
                  <c:v>0</c:v>
                </c:pt>
                <c:pt idx="5">
                  <c:v>0.28361747770125323</c:v>
                </c:pt>
                <c:pt idx="6">
                  <c:v>0.28361747770125323</c:v>
                </c:pt>
                <c:pt idx="7">
                  <c:v>0.28361747770125323</c:v>
                </c:pt>
                <c:pt idx="8" formatCode="0&quot;%&quot;">
                  <c:v>0</c:v>
                </c:pt>
                <c:pt idx="9">
                  <c:v>0.18306078625702016</c:v>
                </c:pt>
                <c:pt idx="10">
                  <c:v>0.18306078625702016</c:v>
                </c:pt>
                <c:pt idx="11">
                  <c:v>0.18306078625702016</c:v>
                </c:pt>
                <c:pt idx="12" formatCode="0&quot;%&quot;">
                  <c:v>0</c:v>
                </c:pt>
                <c:pt idx="13">
                  <c:v>0.18874624419557498</c:v>
                </c:pt>
                <c:pt idx="14">
                  <c:v>0.18874624419557498</c:v>
                </c:pt>
                <c:pt idx="15">
                  <c:v>0.18874624419557498</c:v>
                </c:pt>
                <c:pt idx="16" formatCode="0&quot;%&quot;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03-4EAB-A568-227433F35F8D}"/>
            </c:ext>
          </c:extLst>
        </c:ser>
        <c:ser>
          <c:idx val="2"/>
          <c:order val="2"/>
          <c:tx>
            <c:strRef>
              <c:f>'f8.1'!$D$3</c:f>
              <c:strCache>
                <c:ptCount val="1"/>
                <c:pt idx="0">
                  <c:v>Centro</c:v>
                </c:pt>
              </c:strCache>
            </c:strRef>
          </c:tx>
          <c:spPr>
            <a:solidFill>
              <a:srgbClr val="00B0F0"/>
            </a:solidFill>
          </c:spPr>
          <c:cat>
            <c:numRef>
              <c:f>'f8.1'!$A$4:$A$20</c:f>
              <c:numCache>
                <c:formatCode>0"%"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13.5</c:v>
                </c:pt>
                <c:pt idx="3">
                  <c:v>27</c:v>
                </c:pt>
                <c:pt idx="4">
                  <c:v>27</c:v>
                </c:pt>
                <c:pt idx="5">
                  <c:v>27</c:v>
                </c:pt>
                <c:pt idx="6">
                  <c:v>41</c:v>
                </c:pt>
                <c:pt idx="7">
                  <c:v>55</c:v>
                </c:pt>
                <c:pt idx="8">
                  <c:v>55</c:v>
                </c:pt>
                <c:pt idx="9">
                  <c:v>55</c:v>
                </c:pt>
                <c:pt idx="10">
                  <c:v>68</c:v>
                </c:pt>
                <c:pt idx="11">
                  <c:v>81</c:v>
                </c:pt>
                <c:pt idx="12">
                  <c:v>81</c:v>
                </c:pt>
                <c:pt idx="13">
                  <c:v>81</c:v>
                </c:pt>
                <c:pt idx="14">
                  <c:v>90.5</c:v>
                </c:pt>
                <c:pt idx="15">
                  <c:v>100</c:v>
                </c:pt>
                <c:pt idx="16">
                  <c:v>100</c:v>
                </c:pt>
              </c:numCache>
            </c:numRef>
          </c:cat>
          <c:val>
            <c:numRef>
              <c:f>'f8.1'!$D$4:$D$20</c:f>
              <c:numCache>
                <c:formatCode>0%</c:formatCode>
                <c:ptCount val="17"/>
                <c:pt idx="0" formatCode="0&quot;%&quot;">
                  <c:v>0</c:v>
                </c:pt>
                <c:pt idx="1">
                  <c:v>0.33958349956115852</c:v>
                </c:pt>
                <c:pt idx="2">
                  <c:v>0.33958349956115852</c:v>
                </c:pt>
                <c:pt idx="3">
                  <c:v>0.33958349956115852</c:v>
                </c:pt>
                <c:pt idx="4" formatCode="0&quot;%&quot;">
                  <c:v>0</c:v>
                </c:pt>
                <c:pt idx="5">
                  <c:v>0.14481954010010914</c:v>
                </c:pt>
                <c:pt idx="6">
                  <c:v>0.14481954010010914</c:v>
                </c:pt>
                <c:pt idx="7">
                  <c:v>0.14481954010010914</c:v>
                </c:pt>
                <c:pt idx="8" formatCode="0&quot;%&quot;">
                  <c:v>0</c:v>
                </c:pt>
                <c:pt idx="9">
                  <c:v>0.1889659729104724</c:v>
                </c:pt>
                <c:pt idx="10">
                  <c:v>0.1889659729104724</c:v>
                </c:pt>
                <c:pt idx="11">
                  <c:v>0.1889659729104724</c:v>
                </c:pt>
                <c:pt idx="12" formatCode="0&quot;%&quot;">
                  <c:v>0</c:v>
                </c:pt>
                <c:pt idx="13">
                  <c:v>0.19552034963124829</c:v>
                </c:pt>
                <c:pt idx="14">
                  <c:v>0.19552034963124829</c:v>
                </c:pt>
                <c:pt idx="15">
                  <c:v>0.19552034963124829</c:v>
                </c:pt>
                <c:pt idx="16" formatCode="0&quot;%&quot;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03-4EAB-A568-227433F35F8D}"/>
            </c:ext>
          </c:extLst>
        </c:ser>
        <c:ser>
          <c:idx val="3"/>
          <c:order val="3"/>
          <c:tx>
            <c:strRef>
              <c:f>'f8.1'!$E$3</c:f>
              <c:strCache>
                <c:ptCount val="1"/>
                <c:pt idx="0">
                  <c:v>Sud e isole</c:v>
                </c:pt>
              </c:strCache>
            </c:strRef>
          </c:tx>
          <c:spPr>
            <a:solidFill>
              <a:schemeClr val="accent1"/>
            </a:solidFill>
          </c:spPr>
          <c:cat>
            <c:numRef>
              <c:f>'f8.1'!$A$4:$A$20</c:f>
              <c:numCache>
                <c:formatCode>0"%"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13.5</c:v>
                </c:pt>
                <c:pt idx="3">
                  <c:v>27</c:v>
                </c:pt>
                <c:pt idx="4">
                  <c:v>27</c:v>
                </c:pt>
                <c:pt idx="5">
                  <c:v>27</c:v>
                </c:pt>
                <c:pt idx="6">
                  <c:v>41</c:v>
                </c:pt>
                <c:pt idx="7">
                  <c:v>55</c:v>
                </c:pt>
                <c:pt idx="8">
                  <c:v>55</c:v>
                </c:pt>
                <c:pt idx="9">
                  <c:v>55</c:v>
                </c:pt>
                <c:pt idx="10">
                  <c:v>68</c:v>
                </c:pt>
                <c:pt idx="11">
                  <c:v>81</c:v>
                </c:pt>
                <c:pt idx="12">
                  <c:v>81</c:v>
                </c:pt>
                <c:pt idx="13">
                  <c:v>81</c:v>
                </c:pt>
                <c:pt idx="14">
                  <c:v>90.5</c:v>
                </c:pt>
                <c:pt idx="15">
                  <c:v>100</c:v>
                </c:pt>
                <c:pt idx="16">
                  <c:v>100</c:v>
                </c:pt>
              </c:numCache>
            </c:numRef>
          </c:cat>
          <c:val>
            <c:numRef>
              <c:f>'f8.1'!$E$4:$E$20</c:f>
              <c:numCache>
                <c:formatCode>0%</c:formatCode>
                <c:ptCount val="17"/>
                <c:pt idx="0" formatCode="0&quot;%&quot;">
                  <c:v>0</c:v>
                </c:pt>
                <c:pt idx="1">
                  <c:v>0.20019149445463974</c:v>
                </c:pt>
                <c:pt idx="2">
                  <c:v>0.20019149445463974</c:v>
                </c:pt>
                <c:pt idx="3">
                  <c:v>0.20019149445463974</c:v>
                </c:pt>
                <c:pt idx="4" formatCode="0&quot;%&quot;">
                  <c:v>0</c:v>
                </c:pt>
                <c:pt idx="5">
                  <c:v>0.387339580745926</c:v>
                </c:pt>
                <c:pt idx="6">
                  <c:v>0.387339580745926</c:v>
                </c:pt>
                <c:pt idx="7">
                  <c:v>0.387339580745926</c:v>
                </c:pt>
                <c:pt idx="8" formatCode="0&quot;%&quot;">
                  <c:v>0</c:v>
                </c:pt>
                <c:pt idx="9">
                  <c:v>0.18946151304922365</c:v>
                </c:pt>
                <c:pt idx="10">
                  <c:v>0.18946151304922365</c:v>
                </c:pt>
                <c:pt idx="11">
                  <c:v>0.18946151304922365</c:v>
                </c:pt>
                <c:pt idx="12" formatCode="0&quot;%&quot;">
                  <c:v>0</c:v>
                </c:pt>
                <c:pt idx="13">
                  <c:v>0.25588636984430485</c:v>
                </c:pt>
                <c:pt idx="14">
                  <c:v>0.25588636984430485</c:v>
                </c:pt>
                <c:pt idx="15">
                  <c:v>0.25588636984430485</c:v>
                </c:pt>
                <c:pt idx="16" formatCode="0&quot;%&quot;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03-4EAB-A568-227433F35F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47264"/>
        <c:axId val="136814976"/>
      </c:areaChart>
      <c:dateAx>
        <c:axId val="78347264"/>
        <c:scaling>
          <c:orientation val="minMax"/>
        </c:scaling>
        <c:delete val="0"/>
        <c:axPos val="b"/>
        <c:numFmt formatCode="0&quot;%&quot;" sourceLinked="1"/>
        <c:majorTickMark val="out"/>
        <c:minorTickMark val="none"/>
        <c:tickLblPos val="nextTo"/>
        <c:crossAx val="136814976"/>
        <c:crossesAt val="0"/>
        <c:auto val="0"/>
        <c:lblOffset val="100"/>
        <c:baseTimeUnit val="days"/>
        <c:majorUnit val="10"/>
        <c:majorTimeUnit val="days"/>
        <c:minorUnit val="30"/>
        <c:minorTimeUnit val="days"/>
      </c:dateAx>
      <c:valAx>
        <c:axId val="136814976"/>
        <c:scaling>
          <c:orientation val="minMax"/>
          <c:max val="1.2"/>
        </c:scaling>
        <c:delete val="1"/>
        <c:axPos val="l"/>
        <c:majorGridlines/>
        <c:numFmt formatCode="0&quot;%&quot;" sourceLinked="1"/>
        <c:majorTickMark val="out"/>
        <c:minorTickMark val="none"/>
        <c:tickLblPos val="nextTo"/>
        <c:crossAx val="78347264"/>
        <c:crosses val="autoZero"/>
        <c:crossBetween val="midCat"/>
        <c:majorUnit val="0.2"/>
      </c:valAx>
    </c:plotArea>
    <c:legend>
      <c:legendPos val="b"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'f8.2'!$A$4</c:f>
              <c:strCache>
                <c:ptCount val="1"/>
                <c:pt idx="0">
                  <c:v>Nord Ovest</c:v>
                </c:pt>
              </c:strCache>
            </c:strRef>
          </c:tx>
          <c:invertIfNegative val="0"/>
          <c:cat>
            <c:strRef>
              <c:f>'f8.2'!$B$3:$E$3</c:f>
              <c:strCache>
                <c:ptCount val="4"/>
                <c:pt idx="0">
                  <c:v>Biomasse solide</c:v>
                </c:pt>
                <c:pt idx="1">
                  <c:v>Biogas</c:v>
                </c:pt>
                <c:pt idx="2">
                  <c:v>Solare</c:v>
                </c:pt>
                <c:pt idx="3">
                  <c:v>Altre fonti di energia</c:v>
                </c:pt>
              </c:strCache>
            </c:strRef>
          </c:cat>
          <c:val>
            <c:numRef>
              <c:f>'f8.2'!$B$4:$E$4</c:f>
              <c:numCache>
                <c:formatCode>0%</c:formatCode>
                <c:ptCount val="4"/>
                <c:pt idx="0">
                  <c:v>0.11148086522462562</c:v>
                </c:pt>
                <c:pt idx="1">
                  <c:v>0.58432087511394715</c:v>
                </c:pt>
                <c:pt idx="2">
                  <c:v>0.16411699335587449</c:v>
                </c:pt>
                <c:pt idx="3">
                  <c:v>0.13214039917412251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9E-44D4-A459-DD3DDF648843}"/>
            </c:ext>
          </c:extLst>
        </c:ser>
        <c:ser>
          <c:idx val="1"/>
          <c:order val="1"/>
          <c:tx>
            <c:strRef>
              <c:f>'f8.2'!$A$5</c:f>
              <c:strCache>
                <c:ptCount val="1"/>
                <c:pt idx="0">
                  <c:v>Nord Est</c:v>
                </c:pt>
              </c:strCache>
            </c:strRef>
          </c:tx>
          <c:invertIfNegative val="0"/>
          <c:cat>
            <c:strRef>
              <c:f>'f8.2'!$B$3:$E$3</c:f>
              <c:strCache>
                <c:ptCount val="4"/>
                <c:pt idx="0">
                  <c:v>Biomasse solide</c:v>
                </c:pt>
                <c:pt idx="1">
                  <c:v>Biogas</c:v>
                </c:pt>
                <c:pt idx="2">
                  <c:v>Solare</c:v>
                </c:pt>
                <c:pt idx="3">
                  <c:v>Altre fonti di energia</c:v>
                </c:pt>
              </c:strCache>
            </c:strRef>
          </c:cat>
          <c:val>
            <c:numRef>
              <c:f>'f8.2'!$B$5:$E$5</c:f>
              <c:numCache>
                <c:formatCode>0%</c:formatCode>
                <c:ptCount val="4"/>
                <c:pt idx="0">
                  <c:v>0.8327787021630616</c:v>
                </c:pt>
                <c:pt idx="1">
                  <c:v>0.27711941659070194</c:v>
                </c:pt>
                <c:pt idx="2">
                  <c:v>0.40169768046721682</c:v>
                </c:pt>
                <c:pt idx="3">
                  <c:v>0.36476256022023401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9E-44D4-A459-DD3DDF648843}"/>
            </c:ext>
          </c:extLst>
        </c:ser>
        <c:ser>
          <c:idx val="2"/>
          <c:order val="2"/>
          <c:tx>
            <c:strRef>
              <c:f>'f8.2'!$A$6</c:f>
              <c:strCache>
                <c:ptCount val="1"/>
                <c:pt idx="0">
                  <c:v>Centro</c:v>
                </c:pt>
              </c:strCache>
            </c:strRef>
          </c:tx>
          <c:invertIfNegative val="0"/>
          <c:cat>
            <c:strRef>
              <c:f>'f8.2'!$B$3:$E$3</c:f>
              <c:strCache>
                <c:ptCount val="4"/>
                <c:pt idx="0">
                  <c:v>Biomasse solide</c:v>
                </c:pt>
                <c:pt idx="1">
                  <c:v>Biogas</c:v>
                </c:pt>
                <c:pt idx="2">
                  <c:v>Solare</c:v>
                </c:pt>
                <c:pt idx="3">
                  <c:v>Altre fonti di energia</c:v>
                </c:pt>
              </c:strCache>
            </c:strRef>
          </c:cat>
          <c:val>
            <c:numRef>
              <c:f>'f8.2'!$B$6:$E$6</c:f>
              <c:numCache>
                <c:formatCode>0%</c:formatCode>
                <c:ptCount val="4"/>
                <c:pt idx="0">
                  <c:v>4.8252911813643926E-2</c:v>
                </c:pt>
                <c:pt idx="1">
                  <c:v>6.1987237921604377E-2</c:v>
                </c:pt>
                <c:pt idx="2">
                  <c:v>0.18962948951363109</c:v>
                </c:pt>
                <c:pt idx="3">
                  <c:v>0.15760495526496904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9E-44D4-A459-DD3DDF648843}"/>
            </c:ext>
          </c:extLst>
        </c:ser>
        <c:ser>
          <c:idx val="3"/>
          <c:order val="3"/>
          <c:tx>
            <c:strRef>
              <c:f>'f8.2'!$A$7</c:f>
              <c:strCache>
                <c:ptCount val="1"/>
                <c:pt idx="0">
                  <c:v>Sud e isole</c:v>
                </c:pt>
              </c:strCache>
            </c:strRef>
          </c:tx>
          <c:invertIfNegative val="0"/>
          <c:cat>
            <c:strRef>
              <c:f>'f8.2'!$B$3:$E$3</c:f>
              <c:strCache>
                <c:ptCount val="4"/>
                <c:pt idx="0">
                  <c:v>Biomasse solide</c:v>
                </c:pt>
                <c:pt idx="1">
                  <c:v>Biogas</c:v>
                </c:pt>
                <c:pt idx="2">
                  <c:v>Solare</c:v>
                </c:pt>
                <c:pt idx="3">
                  <c:v>Altre fonti di energia</c:v>
                </c:pt>
              </c:strCache>
            </c:strRef>
          </c:cat>
          <c:val>
            <c:numRef>
              <c:f>'f8.2'!$B$7:$E$7</c:f>
              <c:numCache>
                <c:formatCode>0%</c:formatCode>
                <c:ptCount val="4"/>
                <c:pt idx="0">
                  <c:v>7.4875207986688855E-3</c:v>
                </c:pt>
                <c:pt idx="1">
                  <c:v>7.6572470373746579E-2</c:v>
                </c:pt>
                <c:pt idx="2">
                  <c:v>0.2445558366632776</c:v>
                </c:pt>
                <c:pt idx="3">
                  <c:v>0.34549208534067449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E9E-44D4-A459-DD3DDF6488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673152"/>
        <c:axId val="136674688"/>
      </c:barChart>
      <c:catAx>
        <c:axId val="136673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6674688"/>
        <c:crosses val="autoZero"/>
        <c:auto val="1"/>
        <c:lblAlgn val="ctr"/>
        <c:lblOffset val="100"/>
        <c:noMultiLvlLbl val="0"/>
      </c:catAx>
      <c:valAx>
        <c:axId val="13667468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366731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'f8.3'!$A$4</c:f>
              <c:strCache>
                <c:ptCount val="1"/>
                <c:pt idx="0">
                  <c:v>Trasformazione  e vendita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numRef>
              <c:f>'f8.3'!$B$3:$F$3</c:f>
              <c:numCache>
                <c:formatCode>General</c:formatCode>
                <c:ptCount val="5"/>
                <c:pt idx="0">
                  <c:v>2010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'f8.3'!$B$4:$F$4</c:f>
              <c:numCache>
                <c:formatCode>#,##0</c:formatCode>
                <c:ptCount val="5"/>
                <c:pt idx="0">
                  <c:v>1151.21655393434</c:v>
                </c:pt>
                <c:pt idx="1">
                  <c:v>1257.3</c:v>
                </c:pt>
                <c:pt idx="2">
                  <c:v>1243.7</c:v>
                </c:pt>
                <c:pt idx="3">
                  <c:v>1221.9814968999999</c:v>
                </c:pt>
                <c:pt idx="4">
                  <c:v>1290.1999999999998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3A-47FE-9C05-183A4795FD22}"/>
            </c:ext>
          </c:extLst>
        </c:ser>
        <c:ser>
          <c:idx val="1"/>
          <c:order val="1"/>
          <c:tx>
            <c:strRef>
              <c:f>'f8.3'!$A$5</c:f>
              <c:strCache>
                <c:ptCount val="1"/>
                <c:pt idx="0">
                  <c:v>Altre attività di diversificazione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</c:spPr>
          <c:invertIfNegative val="0"/>
          <c:cat>
            <c:numRef>
              <c:f>'f8.3'!$B$3:$F$3</c:f>
              <c:numCache>
                <c:formatCode>General</c:formatCode>
                <c:ptCount val="5"/>
                <c:pt idx="0">
                  <c:v>2010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'f8.3'!$B$5:$F$5</c:f>
              <c:numCache>
                <c:formatCode>#,##0</c:formatCode>
                <c:ptCount val="5"/>
                <c:pt idx="0">
                  <c:v>1709.6640728806342</c:v>
                </c:pt>
                <c:pt idx="1">
                  <c:v>2972.4482880000005</c:v>
                </c:pt>
                <c:pt idx="2">
                  <c:v>3110.9000000000005</c:v>
                </c:pt>
                <c:pt idx="3">
                  <c:v>3135.5882499999998</c:v>
                </c:pt>
                <c:pt idx="4">
                  <c:v>3280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3A-47FE-9C05-183A4795FD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5770496"/>
        <c:axId val="135772032"/>
      </c:barChart>
      <c:catAx>
        <c:axId val="135770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5772032"/>
        <c:crosses val="autoZero"/>
        <c:auto val="1"/>
        <c:lblAlgn val="ctr"/>
        <c:lblOffset val="100"/>
        <c:noMultiLvlLbl val="0"/>
      </c:catAx>
      <c:valAx>
        <c:axId val="13577203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357704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'f8.4'!$C$1</c:f>
              <c:strCache>
                <c:ptCount val="1"/>
                <c:pt idx="0">
                  <c:v>Supporto</c:v>
                </c:pt>
              </c:strCache>
            </c:strRef>
          </c:tx>
          <c:invertIfNegative val="0"/>
          <c:cat>
            <c:strRef>
              <c:f>'f8.4'!$A$2:$A$21</c:f>
              <c:strCache>
                <c:ptCount val="20"/>
                <c:pt idx="0">
                  <c:v>Lombardia</c:v>
                </c:pt>
                <c:pt idx="1">
                  <c:v>Liguria</c:v>
                </c:pt>
                <c:pt idx="2">
                  <c:v>Veneto</c:v>
                </c:pt>
                <c:pt idx="3">
                  <c:v>Campania</c:v>
                </c:pt>
                <c:pt idx="4">
                  <c:v>Abruzzo</c:v>
                </c:pt>
                <c:pt idx="5">
                  <c:v>Piemonte</c:v>
                </c:pt>
                <c:pt idx="6">
                  <c:v>Puglia</c:v>
                </c:pt>
                <c:pt idx="7">
                  <c:v>Calabria</c:v>
                </c:pt>
                <c:pt idx="8">
                  <c:v>Emilia-Romagna</c:v>
                </c:pt>
                <c:pt idx="9">
                  <c:v>Lazio</c:v>
                </c:pt>
                <c:pt idx="10">
                  <c:v>Sicilia</c:v>
                </c:pt>
                <c:pt idx="11">
                  <c:v>Friuli Venezia Giulia</c:v>
                </c:pt>
                <c:pt idx="12">
                  <c:v>Molise</c:v>
                </c:pt>
                <c:pt idx="13">
                  <c:v>Sardegna</c:v>
                </c:pt>
                <c:pt idx="14">
                  <c:v>Toscana</c:v>
                </c:pt>
                <c:pt idx="15">
                  <c:v>Umbria</c:v>
                </c:pt>
                <c:pt idx="16">
                  <c:v>Basilicata</c:v>
                </c:pt>
                <c:pt idx="17">
                  <c:v>Marche</c:v>
                </c:pt>
                <c:pt idx="18">
                  <c:v>Trentino-Alto Adige</c:v>
                </c:pt>
                <c:pt idx="19">
                  <c:v>Valle d'Aosta</c:v>
                </c:pt>
              </c:strCache>
            </c:strRef>
          </c:cat>
          <c:val>
            <c:numRef>
              <c:f>'f8.4'!$C$2:$C$21</c:f>
              <c:numCache>
                <c:formatCode>0.0%</c:formatCode>
                <c:ptCount val="20"/>
                <c:pt idx="0">
                  <c:v>7.6185371392440415E-2</c:v>
                </c:pt>
                <c:pt idx="1">
                  <c:v>7.6654379152878371E-2</c:v>
                </c:pt>
                <c:pt idx="2">
                  <c:v>0.11414934302021242</c:v>
                </c:pt>
                <c:pt idx="3">
                  <c:v>0.13033249591056498</c:v>
                </c:pt>
                <c:pt idx="4">
                  <c:v>0.11501080019081893</c:v>
                </c:pt>
                <c:pt idx="5">
                  <c:v>0.10543656891210784</c:v>
                </c:pt>
                <c:pt idx="6">
                  <c:v>0.15094917253841342</c:v>
                </c:pt>
                <c:pt idx="7">
                  <c:v>0.14862673911177485</c:v>
                </c:pt>
                <c:pt idx="8">
                  <c:v>0.11716418952583785</c:v>
                </c:pt>
                <c:pt idx="9">
                  <c:v>0.12952127443166758</c:v>
                </c:pt>
                <c:pt idx="10">
                  <c:v>0.17500882914196814</c:v>
                </c:pt>
                <c:pt idx="11">
                  <c:v>0.12305046903535372</c:v>
                </c:pt>
                <c:pt idx="12">
                  <c:v>0.17777623555692806</c:v>
                </c:pt>
                <c:pt idx="13">
                  <c:v>0.16126990051616891</c:v>
                </c:pt>
                <c:pt idx="14">
                  <c:v>0.10375830998679758</c:v>
                </c:pt>
                <c:pt idx="15">
                  <c:v>0.15275289791992827</c:v>
                </c:pt>
                <c:pt idx="16">
                  <c:v>0.2699306412701174</c:v>
                </c:pt>
                <c:pt idx="17">
                  <c:v>0.19903390738795831</c:v>
                </c:pt>
                <c:pt idx="18">
                  <c:v>7.452077248148567E-2</c:v>
                </c:pt>
                <c:pt idx="19">
                  <c:v>0.14947116222464396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D0-485F-A68B-20EB36BD39E0}"/>
            </c:ext>
          </c:extLst>
        </c:ser>
        <c:ser>
          <c:idx val="1"/>
          <c:order val="1"/>
          <c:tx>
            <c:strRef>
              <c:f>'f8.4'!$D$1</c:f>
              <c:strCache>
                <c:ptCount val="1"/>
                <c:pt idx="0">
                  <c:v>Secondarie (+)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'f8.4'!$A$2:$A$21</c:f>
              <c:strCache>
                <c:ptCount val="20"/>
                <c:pt idx="0">
                  <c:v>Lombardia</c:v>
                </c:pt>
                <c:pt idx="1">
                  <c:v>Liguria</c:v>
                </c:pt>
                <c:pt idx="2">
                  <c:v>Veneto</c:v>
                </c:pt>
                <c:pt idx="3">
                  <c:v>Campania</c:v>
                </c:pt>
                <c:pt idx="4">
                  <c:v>Abruzzo</c:v>
                </c:pt>
                <c:pt idx="5">
                  <c:v>Piemonte</c:v>
                </c:pt>
                <c:pt idx="6">
                  <c:v>Puglia</c:v>
                </c:pt>
                <c:pt idx="7">
                  <c:v>Calabria</c:v>
                </c:pt>
                <c:pt idx="8">
                  <c:v>Emilia-Romagna</c:v>
                </c:pt>
                <c:pt idx="9">
                  <c:v>Lazio</c:v>
                </c:pt>
                <c:pt idx="10">
                  <c:v>Sicilia</c:v>
                </c:pt>
                <c:pt idx="11">
                  <c:v>Friuli Venezia Giulia</c:v>
                </c:pt>
                <c:pt idx="12">
                  <c:v>Molise</c:v>
                </c:pt>
                <c:pt idx="13">
                  <c:v>Sardegna</c:v>
                </c:pt>
                <c:pt idx="14">
                  <c:v>Toscana</c:v>
                </c:pt>
                <c:pt idx="15">
                  <c:v>Umbria</c:v>
                </c:pt>
                <c:pt idx="16">
                  <c:v>Basilicata</c:v>
                </c:pt>
                <c:pt idx="17">
                  <c:v>Marche</c:v>
                </c:pt>
                <c:pt idx="18">
                  <c:v>Trentino-Alto Adige</c:v>
                </c:pt>
                <c:pt idx="19">
                  <c:v>Valle d'Aosta</c:v>
                </c:pt>
              </c:strCache>
            </c:strRef>
          </c:cat>
          <c:val>
            <c:numRef>
              <c:f>'f8.4'!$D$2:$D$21</c:f>
              <c:numCache>
                <c:formatCode>0.0%</c:formatCode>
                <c:ptCount val="20"/>
                <c:pt idx="0">
                  <c:v>8.3252613499378125E-2</c:v>
                </c:pt>
                <c:pt idx="1">
                  <c:v>9.4798982115741226E-2</c:v>
                </c:pt>
                <c:pt idx="2">
                  <c:v>6.1379021827169457E-2</c:v>
                </c:pt>
                <c:pt idx="3">
                  <c:v>5.4681962547697402E-2</c:v>
                </c:pt>
                <c:pt idx="4">
                  <c:v>7.0616995089668358E-2</c:v>
                </c:pt>
                <c:pt idx="5">
                  <c:v>8.7573011100876036E-2</c:v>
                </c:pt>
                <c:pt idx="6">
                  <c:v>4.6107259501471938E-2</c:v>
                </c:pt>
                <c:pt idx="7">
                  <c:v>4.9481667588887362E-2</c:v>
                </c:pt>
                <c:pt idx="8">
                  <c:v>8.465314090653478E-2</c:v>
                </c:pt>
                <c:pt idx="9">
                  <c:v>7.993153907756545E-2</c:v>
                </c:pt>
                <c:pt idx="10">
                  <c:v>4.1854125521372361E-2</c:v>
                </c:pt>
                <c:pt idx="11">
                  <c:v>0.10607021659079427</c:v>
                </c:pt>
                <c:pt idx="12">
                  <c:v>6.3557796517175261E-2</c:v>
                </c:pt>
                <c:pt idx="13">
                  <c:v>8.8792577043542972E-2</c:v>
                </c:pt>
                <c:pt idx="14">
                  <c:v>0.14781125563358796</c:v>
                </c:pt>
                <c:pt idx="15">
                  <c:v>0.10788241130754272</c:v>
                </c:pt>
                <c:pt idx="16">
                  <c:v>4.8886081117966634E-2</c:v>
                </c:pt>
                <c:pt idx="17">
                  <c:v>0.12091250018530897</c:v>
                </c:pt>
                <c:pt idx="18">
                  <c:v>0.29988737578509722</c:v>
                </c:pt>
                <c:pt idx="19">
                  <c:v>0.25487508771739148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D0-485F-A68B-20EB36BD39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5846528"/>
        <c:axId val="135922048"/>
      </c:barChart>
      <c:catAx>
        <c:axId val="13584652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35922048"/>
        <c:crosses val="autoZero"/>
        <c:auto val="1"/>
        <c:lblAlgn val="ctr"/>
        <c:lblOffset val="100"/>
        <c:noMultiLvlLbl val="0"/>
      </c:catAx>
      <c:valAx>
        <c:axId val="135922048"/>
        <c:scaling>
          <c:orientation val="minMax"/>
        </c:scaling>
        <c:delete val="0"/>
        <c:axPos val="b"/>
        <c:majorGridlines/>
        <c:numFmt formatCode="0.0%" sourceLinked="1"/>
        <c:majorTickMark val="out"/>
        <c:minorTickMark val="none"/>
        <c:tickLblPos val="nextTo"/>
        <c:crossAx val="1358465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15507436570428"/>
          <c:y val="0.19480351414406533"/>
          <c:w val="0.57953893263342082"/>
          <c:h val="0.6519440799066783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'f8.5'!$A$4</c:f>
              <c:strCache>
                <c:ptCount val="1"/>
                <c:pt idx="0">
                  <c:v>Idraulica</c:v>
                </c:pt>
              </c:strCache>
            </c:strRef>
          </c:tx>
          <c:invertIfNegative val="0"/>
          <c:val>
            <c:numRef>
              <c:f>'f8.5'!$B$4:$C$4</c:f>
              <c:numCache>
                <c:formatCode>General</c:formatCode>
                <c:ptCount val="2"/>
                <c:pt idx="0">
                  <c:v>33</c:v>
                </c:pt>
                <c:pt idx="1">
                  <c:v>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DD-45BE-A418-55C35C206215}"/>
            </c:ext>
          </c:extLst>
        </c:ser>
        <c:ser>
          <c:idx val="1"/>
          <c:order val="1"/>
          <c:tx>
            <c:strRef>
              <c:f>'f8.5'!$A$5</c:f>
              <c:strCache>
                <c:ptCount val="1"/>
                <c:pt idx="0">
                  <c:v>Eolica onshore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val>
            <c:numRef>
              <c:f>'f8.5'!$B$5:$C$5</c:f>
              <c:numCache>
                <c:formatCode>General</c:formatCode>
                <c:ptCount val="2"/>
                <c:pt idx="0">
                  <c:v>182</c:v>
                </c:pt>
                <c:pt idx="1">
                  <c:v>1594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DD-45BE-A418-55C35C206215}"/>
            </c:ext>
          </c:extLst>
        </c:ser>
        <c:ser>
          <c:idx val="2"/>
          <c:order val="2"/>
          <c:tx>
            <c:strRef>
              <c:f>'f8.5'!$A$6</c:f>
              <c:strCache>
                <c:ptCount val="1"/>
                <c:pt idx="0">
                  <c:v>Geotermica</c:v>
                </c:pt>
              </c:strCache>
            </c:strRef>
          </c:tx>
          <c:invertIfNegative val="0"/>
          <c:val>
            <c:numRef>
              <c:f>'f8.5'!$B$6:$C$6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2-FDDD-45BE-A418-55C35C206215}"/>
            </c:ext>
          </c:extLst>
        </c:ser>
        <c:ser>
          <c:idx val="3"/>
          <c:order val="3"/>
          <c:tx>
            <c:strRef>
              <c:f>'f8.5'!$A$7</c:f>
              <c:strCache>
                <c:ptCount val="1"/>
                <c:pt idx="0">
                  <c:v>Biomasse </c:v>
                </c:pt>
              </c:strCache>
            </c:strRef>
          </c:tx>
          <c:invertIfNegative val="0"/>
          <c:val>
            <c:numRef>
              <c:f>'f8.5'!$B$7:$C$7</c:f>
              <c:numCache>
                <c:formatCode>General</c:formatCode>
                <c:ptCount val="2"/>
                <c:pt idx="0">
                  <c:v>11</c:v>
                </c:pt>
                <c:pt idx="1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DDD-45BE-A418-55C35C206215}"/>
            </c:ext>
          </c:extLst>
        </c:ser>
        <c:ser>
          <c:idx val="4"/>
          <c:order val="4"/>
          <c:tx>
            <c:strRef>
              <c:f>'f8.5'!$A$8</c:f>
              <c:strCache>
                <c:ptCount val="1"/>
                <c:pt idx="0">
                  <c:v>Bioliquidi sostenibili</c:v>
                </c:pt>
              </c:strCache>
            </c:strRef>
          </c:tx>
          <c:invertIfNegative val="0"/>
          <c:val>
            <c:numRef>
              <c:f>'f8.5'!$B$8:$C$8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4-FDDD-45BE-A418-55C35C206215}"/>
            </c:ext>
          </c:extLst>
        </c:ser>
        <c:ser>
          <c:idx val="5"/>
          <c:order val="5"/>
          <c:tx>
            <c:strRef>
              <c:f>'f8.5'!$A$9</c:f>
              <c:strCache>
                <c:ptCount val="1"/>
                <c:pt idx="0">
                  <c:v>Biogas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val>
            <c:numRef>
              <c:f>'f8.5'!$B$9:$C$9</c:f>
              <c:numCache>
                <c:formatCode>General</c:formatCode>
                <c:ptCount val="2"/>
                <c:pt idx="0">
                  <c:v>9</c:v>
                </c:pt>
                <c:pt idx="1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DDD-45BE-A418-55C35C206215}"/>
            </c:ext>
          </c:extLst>
        </c:ser>
        <c:ser>
          <c:idx val="6"/>
          <c:order val="6"/>
          <c:tx>
            <c:strRef>
              <c:f>'f8.5'!$A$6</c:f>
              <c:strCache>
                <c:ptCount val="1"/>
                <c:pt idx="0">
                  <c:v>Geotermica</c:v>
                </c:pt>
              </c:strCache>
            </c:strRef>
          </c:tx>
          <c:invertIfNegative val="0"/>
          <c:val>
            <c:numRef>
              <c:f>'f8.5'!$B$6:$C$6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6-FDDD-45BE-A418-55C35C2062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37263744"/>
        <c:axId val="137269632"/>
      </c:barChart>
      <c:catAx>
        <c:axId val="137263744"/>
        <c:scaling>
          <c:orientation val="minMax"/>
        </c:scaling>
        <c:delete val="1"/>
        <c:axPos val="b"/>
        <c:numFmt formatCode="m/d/yyyy" sourceLinked="0"/>
        <c:majorTickMark val="none"/>
        <c:minorTickMark val="none"/>
        <c:tickLblPos val="nextTo"/>
        <c:crossAx val="137269632"/>
        <c:crosses val="autoZero"/>
        <c:auto val="1"/>
        <c:lblAlgn val="ctr"/>
        <c:lblOffset val="100"/>
        <c:noMultiLvlLbl val="0"/>
      </c:catAx>
      <c:valAx>
        <c:axId val="137269632"/>
        <c:scaling>
          <c:orientation val="minMax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crossAx val="1372637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600075</xdr:colOff>
      <xdr:row>22</xdr:row>
      <xdr:rowOff>114300</xdr:rowOff>
    </xdr:from>
    <xdr:to>
      <xdr:col>13</xdr:col>
      <xdr:colOff>457200</xdr:colOff>
      <xdr:row>42</xdr:row>
      <xdr:rowOff>57150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590551</xdr:colOff>
      <xdr:row>23</xdr:row>
      <xdr:rowOff>85725</xdr:rowOff>
    </xdr:from>
    <xdr:to>
      <xdr:col>6</xdr:col>
      <xdr:colOff>390525</xdr:colOff>
      <xdr:row>25</xdr:row>
      <xdr:rowOff>104775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877051" y="3971925"/>
          <a:ext cx="1628774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000"/>
            <a:t>Agriturismo</a:t>
          </a:r>
          <a:r>
            <a:rPr lang="it-IT" sz="1000" baseline="0"/>
            <a:t> e simili</a:t>
          </a:r>
          <a:endParaRPr lang="it-IT" sz="1000"/>
        </a:p>
      </xdr:txBody>
    </xdr:sp>
    <xdr:clientData/>
  </xdr:twoCellAnchor>
  <xdr:twoCellAnchor>
    <xdr:from>
      <xdr:col>6</xdr:col>
      <xdr:colOff>457200</xdr:colOff>
      <xdr:row>23</xdr:row>
      <xdr:rowOff>95251</xdr:rowOff>
    </xdr:from>
    <xdr:to>
      <xdr:col>8</xdr:col>
      <xdr:colOff>1247775</xdr:colOff>
      <xdr:row>25</xdr:row>
      <xdr:rowOff>133351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572500" y="3981451"/>
          <a:ext cx="1609725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1000"/>
            <a:t>Trasformazione e o lavorazione di prodotti</a:t>
          </a:r>
        </a:p>
      </xdr:txBody>
    </xdr:sp>
    <xdr:clientData/>
  </xdr:twoCellAnchor>
  <xdr:twoCellAnchor>
    <xdr:from>
      <xdr:col>8</xdr:col>
      <xdr:colOff>1371600</xdr:colOff>
      <xdr:row>23</xdr:row>
      <xdr:rowOff>95250</xdr:rowOff>
    </xdr:from>
    <xdr:to>
      <xdr:col>11</xdr:col>
      <xdr:colOff>209550</xdr:colOff>
      <xdr:row>25</xdr:row>
      <xdr:rowOff>133350</xdr:rowOff>
    </xdr:to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0306050" y="3981450"/>
          <a:ext cx="1514475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1000"/>
            <a:t>Produzione di energia rinnovabile </a:t>
          </a:r>
        </a:p>
      </xdr:txBody>
    </xdr:sp>
    <xdr:clientData/>
  </xdr:twoCellAnchor>
  <xdr:twoCellAnchor>
    <xdr:from>
      <xdr:col>11</xdr:col>
      <xdr:colOff>314325</xdr:colOff>
      <xdr:row>23</xdr:row>
      <xdr:rowOff>85725</xdr:rowOff>
    </xdr:from>
    <xdr:to>
      <xdr:col>13</xdr:col>
      <xdr:colOff>161925</xdr:colOff>
      <xdr:row>25</xdr:row>
      <xdr:rowOff>114300</xdr:rowOff>
    </xdr:to>
    <xdr:sp macro="" textlink="">
      <xdr:nvSpPr>
        <xdr:cNvPr id="6" name="CasellaDiTest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1925300" y="3971925"/>
          <a:ext cx="10668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000"/>
            <a:t>Contoterzismo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0.56714</cdr:x>
      <cdr:y>0.06345</cdr:y>
    </cdr:from>
    <cdr:to>
      <cdr:x>0.76286</cdr:x>
      <cdr:y>0.14467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781424" y="238125"/>
          <a:ext cx="1304925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 sz="1100"/>
        </a:p>
      </cdr:txBody>
    </cdr:sp>
  </cdr:relSizeAnchor>
  <cdr:relSizeAnchor xmlns:cdr="http://schemas.openxmlformats.org/drawingml/2006/chartDrawing">
    <cdr:from>
      <cdr:x>0.02174</cdr:x>
      <cdr:y>0.63452</cdr:y>
    </cdr:from>
    <cdr:to>
      <cdr:x>0.07473</cdr:x>
      <cdr:y>0.67513</cdr:y>
    </cdr:to>
    <cdr:sp macro="" textlink="">
      <cdr:nvSpPr>
        <cdr:cNvPr id="3" name="CasellaDiTesto 2"/>
        <cdr:cNvSpPr txBox="1"/>
      </cdr:nvSpPr>
      <cdr:spPr>
        <a:xfrm xmlns:a="http://schemas.openxmlformats.org/drawingml/2006/main">
          <a:off x="152400" y="2381250"/>
          <a:ext cx="371475" cy="152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 sz="1100"/>
        </a:p>
      </cdr:txBody>
    </cdr:sp>
  </cdr:relSizeAnchor>
  <cdr:relSizeAnchor xmlns:cdr="http://schemas.openxmlformats.org/drawingml/2006/chartDrawing">
    <cdr:from>
      <cdr:x>0.00679</cdr:x>
      <cdr:y>0.14467</cdr:y>
    </cdr:from>
    <cdr:to>
      <cdr:x>0.10598</cdr:x>
      <cdr:y>0.23096</cdr:y>
    </cdr:to>
    <cdr:sp macro="" textlink="">
      <cdr:nvSpPr>
        <cdr:cNvPr id="4" name="CasellaDiTesto 3"/>
        <cdr:cNvSpPr txBox="1"/>
      </cdr:nvSpPr>
      <cdr:spPr>
        <a:xfrm xmlns:a="http://schemas.openxmlformats.org/drawingml/2006/main">
          <a:off x="47625" y="542925"/>
          <a:ext cx="695325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1000"/>
            <a:t>100%</a:t>
          </a:r>
        </a:p>
      </cdr:txBody>
    </cdr:sp>
  </cdr:relSizeAnchor>
  <cdr:relSizeAnchor xmlns:cdr="http://schemas.openxmlformats.org/drawingml/2006/chartDrawing">
    <cdr:from>
      <cdr:x>0.00624</cdr:x>
      <cdr:y>0.30998</cdr:y>
    </cdr:from>
    <cdr:to>
      <cdr:x>0.10543</cdr:x>
      <cdr:y>0.39627</cdr:y>
    </cdr:to>
    <cdr:sp macro="" textlink="">
      <cdr:nvSpPr>
        <cdr:cNvPr id="5" name="CasellaDiTesto 1"/>
        <cdr:cNvSpPr txBox="1"/>
      </cdr:nvSpPr>
      <cdr:spPr>
        <a:xfrm xmlns:a="http://schemas.openxmlformats.org/drawingml/2006/main">
          <a:off x="44450" y="1123950"/>
          <a:ext cx="706384" cy="3128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000" baseline="0"/>
            <a:t> 75</a:t>
          </a:r>
          <a:r>
            <a:rPr lang="it-IT" sz="1000"/>
            <a:t>%</a:t>
          </a:r>
        </a:p>
      </cdr:txBody>
    </cdr:sp>
  </cdr:relSizeAnchor>
  <cdr:relSizeAnchor xmlns:cdr="http://schemas.openxmlformats.org/drawingml/2006/chartDrawing">
    <cdr:from>
      <cdr:x>0.00713</cdr:x>
      <cdr:y>0.49737</cdr:y>
    </cdr:from>
    <cdr:to>
      <cdr:x>0.10632</cdr:x>
      <cdr:y>0.58366</cdr:y>
    </cdr:to>
    <cdr:sp macro="" textlink="">
      <cdr:nvSpPr>
        <cdr:cNvPr id="6" name="CasellaDiTesto 1"/>
        <cdr:cNvSpPr txBox="1"/>
      </cdr:nvSpPr>
      <cdr:spPr>
        <a:xfrm xmlns:a="http://schemas.openxmlformats.org/drawingml/2006/main">
          <a:off x="50800" y="1803400"/>
          <a:ext cx="706384" cy="3128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000" baseline="0"/>
            <a:t> 50</a:t>
          </a:r>
          <a:r>
            <a:rPr lang="it-IT" sz="1000"/>
            <a:t>%</a:t>
          </a:r>
        </a:p>
      </cdr:txBody>
    </cdr:sp>
  </cdr:relSizeAnchor>
  <cdr:relSizeAnchor xmlns:cdr="http://schemas.openxmlformats.org/drawingml/2006/chartDrawing">
    <cdr:from>
      <cdr:x>0.00713</cdr:x>
      <cdr:y>0.70578</cdr:y>
    </cdr:from>
    <cdr:to>
      <cdr:x>0.10632</cdr:x>
      <cdr:y>0.79207</cdr:y>
    </cdr:to>
    <cdr:sp macro="" textlink="">
      <cdr:nvSpPr>
        <cdr:cNvPr id="7" name="CasellaDiTesto 1"/>
        <cdr:cNvSpPr txBox="1"/>
      </cdr:nvSpPr>
      <cdr:spPr>
        <a:xfrm xmlns:a="http://schemas.openxmlformats.org/drawingml/2006/main">
          <a:off x="50800" y="2559050"/>
          <a:ext cx="706384" cy="3128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000" baseline="0"/>
            <a:t> 25</a:t>
          </a:r>
          <a:r>
            <a:rPr lang="it-IT" sz="1000"/>
            <a:t>%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9</xdr:row>
      <xdr:rowOff>36511</xdr:rowOff>
    </xdr:from>
    <xdr:to>
      <xdr:col>7</xdr:col>
      <xdr:colOff>260350</xdr:colOff>
      <xdr:row>26</xdr:row>
      <xdr:rowOff>98424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53144</xdr:colOff>
      <xdr:row>17</xdr:row>
      <xdr:rowOff>114300</xdr:rowOff>
    </xdr:from>
    <xdr:to>
      <xdr:col>7</xdr:col>
      <xdr:colOff>476326</xdr:colOff>
      <xdr:row>31</xdr:row>
      <xdr:rowOff>171450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66807</xdr:colOff>
      <xdr:row>7</xdr:row>
      <xdr:rowOff>36511</xdr:rowOff>
    </xdr:from>
    <xdr:to>
      <xdr:col>7</xdr:col>
      <xdr:colOff>464503</xdr:colOff>
      <xdr:row>17</xdr:row>
      <xdr:rowOff>108858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807" y="1360940"/>
          <a:ext cx="5822410" cy="1931989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47624</xdr:colOff>
      <xdr:row>2</xdr:row>
      <xdr:rowOff>44450</xdr:rowOff>
    </xdr:from>
    <xdr:to>
      <xdr:col>16</xdr:col>
      <xdr:colOff>590550</xdr:colOff>
      <xdr:row>23</xdr:row>
      <xdr:rowOff>50799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34925</xdr:colOff>
      <xdr:row>2</xdr:row>
      <xdr:rowOff>41274</xdr:rowOff>
    </xdr:from>
    <xdr:to>
      <xdr:col>11</xdr:col>
      <xdr:colOff>339725</xdr:colOff>
      <xdr:row>18</xdr:row>
      <xdr:rowOff>114299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0.19236</cdr:x>
      <cdr:y>0.86228</cdr:y>
    </cdr:from>
    <cdr:to>
      <cdr:x>0.35486</cdr:x>
      <cdr:y>0.97266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879475" y="2603598"/>
          <a:ext cx="742950" cy="3332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1100"/>
            <a:t>2016</a:t>
          </a:r>
        </a:p>
      </cdr:txBody>
    </cdr:sp>
  </cdr:relSizeAnchor>
  <cdr:relSizeAnchor xmlns:cdr="http://schemas.openxmlformats.org/drawingml/2006/chartDrawing">
    <cdr:from>
      <cdr:x>0.4875</cdr:x>
      <cdr:y>0.86015</cdr:y>
    </cdr:from>
    <cdr:to>
      <cdr:x>0.65</cdr:x>
      <cdr:y>0.97052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2228850" y="2597150"/>
          <a:ext cx="742950" cy="3332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100"/>
            <a:t>2017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-FILES\ANNUARIO\Annuario2005\CONSEGNATI\DISCO_D\ANNUARIO\An01\CAPITOLI%20CONSEGNATI\Documenti\federaliment\PELLICCIA\Export%20agroalim.%202001%20per%20pa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-FILES\ANNUARIO\Annuario2005\CONSEGNATI\A%20FILES\ANNUARIO\An2004\CAPITOLI%20CONSEGNATI\Materiale%20di%20lavoro\lavoro%20app%20passo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22"/>
  <sheetViews>
    <sheetView tabSelected="1" topLeftCell="A22" workbookViewId="0">
      <selection activeCell="C4" sqref="C4"/>
    </sheetView>
  </sheetViews>
  <sheetFormatPr defaultRowHeight="14.45"/>
  <cols>
    <col min="6" max="6" width="9.140625" style="271"/>
    <col min="8" max="8" width="3.140625" customWidth="1"/>
    <col min="9" max="9" width="21.85546875" bestFit="1" customWidth="1"/>
  </cols>
  <sheetData>
    <row r="3" spans="1:9" ht="15">
      <c r="A3" s="246"/>
      <c r="B3" s="249" t="s">
        <v>0</v>
      </c>
      <c r="C3" s="250" t="s">
        <v>1</v>
      </c>
      <c r="D3" s="250" t="s">
        <v>2</v>
      </c>
      <c r="E3" s="251" t="s">
        <v>3</v>
      </c>
      <c r="F3" s="247" t="s">
        <v>4</v>
      </c>
      <c r="G3" s="248" t="s">
        <v>5</v>
      </c>
      <c r="I3" s="276"/>
    </row>
    <row r="4" spans="1:9" ht="15">
      <c r="A4" s="262">
        <v>0</v>
      </c>
      <c r="B4" s="253">
        <v>0</v>
      </c>
      <c r="C4" s="254">
        <v>0</v>
      </c>
      <c r="D4" s="254">
        <v>0</v>
      </c>
      <c r="E4" s="255">
        <v>0</v>
      </c>
      <c r="F4" s="256" t="e">
        <v>#N/A</v>
      </c>
      <c r="G4" s="257" t="s">
        <v>6</v>
      </c>
    </row>
    <row r="5" spans="1:9" ht="15">
      <c r="A5" s="252">
        <v>0</v>
      </c>
      <c r="B5" s="258">
        <v>0.31065985797494616</v>
      </c>
      <c r="C5" s="229">
        <v>0.14956514800925558</v>
      </c>
      <c r="D5" s="229">
        <v>0.33958349956115852</v>
      </c>
      <c r="E5" s="259">
        <v>0.20019149445463974</v>
      </c>
      <c r="F5" s="256" t="e">
        <v>#N/A</v>
      </c>
      <c r="G5" s="257" t="s">
        <v>6</v>
      </c>
      <c r="I5" s="277"/>
    </row>
    <row r="6" spans="1:9" ht="15">
      <c r="A6" s="261">
        <f>AVERAGE(A5,A7)</f>
        <v>13.5</v>
      </c>
      <c r="B6" s="258">
        <v>0.31065985797494616</v>
      </c>
      <c r="C6" s="229">
        <v>0.14956514800925558</v>
      </c>
      <c r="D6" s="229">
        <v>0.33958349956115852</v>
      </c>
      <c r="E6" s="259">
        <v>0.20019149445463974</v>
      </c>
      <c r="F6" s="256">
        <v>95</v>
      </c>
      <c r="G6" s="257" t="s">
        <v>7</v>
      </c>
    </row>
    <row r="7" spans="1:9" ht="15">
      <c r="A7" s="265">
        <v>27</v>
      </c>
      <c r="B7" s="258">
        <v>0.31065985797494616</v>
      </c>
      <c r="C7" s="229">
        <v>0.14956514800925558</v>
      </c>
      <c r="D7" s="229">
        <v>0.33958349956115852</v>
      </c>
      <c r="E7" s="259">
        <v>0.20019149445463974</v>
      </c>
      <c r="F7" s="256" t="e">
        <v>#N/A</v>
      </c>
      <c r="G7" s="257" t="s">
        <v>6</v>
      </c>
    </row>
    <row r="8" spans="1:9" ht="15">
      <c r="A8" s="262">
        <v>27</v>
      </c>
      <c r="B8" s="253">
        <v>0</v>
      </c>
      <c r="C8" s="254">
        <v>0</v>
      </c>
      <c r="D8" s="254">
        <v>0</v>
      </c>
      <c r="E8" s="255">
        <v>0</v>
      </c>
      <c r="F8" s="256" t="e">
        <v>#N/A</v>
      </c>
      <c r="G8" s="257" t="s">
        <v>6</v>
      </c>
      <c r="I8" s="276"/>
    </row>
    <row r="9" spans="1:9" ht="15">
      <c r="A9" s="252">
        <v>27</v>
      </c>
      <c r="B9" s="258">
        <v>0.1842234014527116</v>
      </c>
      <c r="C9" s="229">
        <v>0.28361747770125323</v>
      </c>
      <c r="D9" s="229">
        <v>0.14481954010010914</v>
      </c>
      <c r="E9" s="259">
        <v>0.387339580745926</v>
      </c>
      <c r="F9" s="256" t="e">
        <v>#N/A</v>
      </c>
      <c r="G9" s="257" t="s">
        <v>6</v>
      </c>
    </row>
    <row r="10" spans="1:9" ht="15">
      <c r="A10" s="261">
        <f>AVERAGE(A9,A11)</f>
        <v>41</v>
      </c>
      <c r="B10" s="258">
        <v>0.1842234014527116</v>
      </c>
      <c r="C10" s="229">
        <v>0.28361747770125323</v>
      </c>
      <c r="D10" s="229">
        <v>0.14481954010010914</v>
      </c>
      <c r="E10" s="259">
        <v>0.387339580745926</v>
      </c>
      <c r="F10" s="256">
        <v>95</v>
      </c>
      <c r="G10" s="260" t="s">
        <v>8</v>
      </c>
    </row>
    <row r="11" spans="1:9" ht="15">
      <c r="A11" s="265">
        <v>55</v>
      </c>
      <c r="B11" s="258">
        <v>0.1842234014527116</v>
      </c>
      <c r="C11" s="229">
        <v>0.28361747770125323</v>
      </c>
      <c r="D11" s="229">
        <v>0.14481954010010914</v>
      </c>
      <c r="E11" s="259">
        <v>0.387339580745926</v>
      </c>
      <c r="F11" s="256" t="e">
        <v>#N/A</v>
      </c>
      <c r="G11" s="257" t="s">
        <v>6</v>
      </c>
    </row>
    <row r="12" spans="1:9">
      <c r="A12" s="262">
        <v>55</v>
      </c>
      <c r="B12" s="253">
        <v>0</v>
      </c>
      <c r="C12" s="254">
        <v>0</v>
      </c>
      <c r="D12" s="254">
        <v>0</v>
      </c>
      <c r="E12" s="255">
        <v>0</v>
      </c>
      <c r="F12" s="256" t="e">
        <v>#N/A</v>
      </c>
      <c r="G12" s="257" t="s">
        <v>6</v>
      </c>
    </row>
    <row r="13" spans="1:9">
      <c r="A13" s="252">
        <v>55</v>
      </c>
      <c r="B13" s="258">
        <v>0.43851172778328379</v>
      </c>
      <c r="C13" s="229">
        <v>0.18306078625702016</v>
      </c>
      <c r="D13" s="229">
        <v>0.1889659729104724</v>
      </c>
      <c r="E13" s="259">
        <v>0.18946151304922365</v>
      </c>
      <c r="F13" s="256" t="e">
        <v>#N/A</v>
      </c>
      <c r="G13" s="257" t="s">
        <v>6</v>
      </c>
    </row>
    <row r="14" spans="1:9">
      <c r="A14" s="261">
        <f>AVERAGE(A13,A15)</f>
        <v>68</v>
      </c>
      <c r="B14" s="258">
        <v>0.43851172778328379</v>
      </c>
      <c r="C14" s="229">
        <v>0.18306078625702016</v>
      </c>
      <c r="D14" s="229">
        <v>0.1889659729104724</v>
      </c>
      <c r="E14" s="259">
        <v>0.18946151304922365</v>
      </c>
      <c r="F14" s="256">
        <v>95</v>
      </c>
      <c r="G14" s="260" t="s">
        <v>9</v>
      </c>
    </row>
    <row r="15" spans="1:9">
      <c r="A15" s="265">
        <v>81</v>
      </c>
      <c r="B15" s="258">
        <v>0.43851172778328379</v>
      </c>
      <c r="C15" s="229">
        <v>0.18306078625702016</v>
      </c>
      <c r="D15" s="229">
        <v>0.1889659729104724</v>
      </c>
      <c r="E15" s="259">
        <v>0.18946151304922365</v>
      </c>
      <c r="F15" s="256" t="e">
        <v>#N/A</v>
      </c>
      <c r="G15" s="257" t="s">
        <v>6</v>
      </c>
    </row>
    <row r="16" spans="1:9">
      <c r="A16" s="262">
        <v>81</v>
      </c>
      <c r="B16" s="253">
        <v>0</v>
      </c>
      <c r="C16" s="254">
        <v>0</v>
      </c>
      <c r="D16" s="254">
        <v>0</v>
      </c>
      <c r="E16" s="255">
        <v>0</v>
      </c>
      <c r="F16" s="256" t="e">
        <v>#N/A</v>
      </c>
      <c r="G16" s="257" t="s">
        <v>6</v>
      </c>
    </row>
    <row r="17" spans="1:7">
      <c r="A17" s="252">
        <v>81</v>
      </c>
      <c r="B17" s="264">
        <v>0.35984703632887188</v>
      </c>
      <c r="C17" s="231">
        <v>0.18874624419557498</v>
      </c>
      <c r="D17" s="231">
        <v>0.19552034963124829</v>
      </c>
      <c r="E17" s="263">
        <v>0.25588636984430485</v>
      </c>
      <c r="F17" s="256" t="e">
        <v>#N/A</v>
      </c>
      <c r="G17" s="257" t="s">
        <v>6</v>
      </c>
    </row>
    <row r="18" spans="1:7">
      <c r="A18" s="261">
        <f>AVERAGE(A17,A19)</f>
        <v>90.5</v>
      </c>
      <c r="B18" s="264">
        <v>0.35984703632887188</v>
      </c>
      <c r="C18" s="231">
        <v>0.18874624419557498</v>
      </c>
      <c r="D18" s="231">
        <v>0.19552034963124829</v>
      </c>
      <c r="E18" s="263">
        <v>0.25588636984430485</v>
      </c>
      <c r="F18" s="256">
        <v>95</v>
      </c>
      <c r="G18" s="275" t="s">
        <v>10</v>
      </c>
    </row>
    <row r="19" spans="1:7">
      <c r="A19" s="265">
        <v>100</v>
      </c>
      <c r="B19" s="264">
        <v>0.35984703632887188</v>
      </c>
      <c r="C19" s="231">
        <v>0.18874624419557498</v>
      </c>
      <c r="D19" s="231">
        <v>0.19552034963124829</v>
      </c>
      <c r="E19" s="263">
        <v>0.25588636984430485</v>
      </c>
      <c r="F19" s="256" t="e">
        <v>#N/A</v>
      </c>
      <c r="G19" s="257" t="s">
        <v>6</v>
      </c>
    </row>
    <row r="20" spans="1:7">
      <c r="A20" s="265">
        <v>100</v>
      </c>
      <c r="B20" s="268">
        <v>0</v>
      </c>
      <c r="C20" s="269">
        <v>0</v>
      </c>
      <c r="D20" s="269">
        <v>0</v>
      </c>
      <c r="E20" s="270">
        <v>0</v>
      </c>
      <c r="F20" s="266" t="e">
        <v>#N/A</v>
      </c>
      <c r="G20" s="267" t="s">
        <v>6</v>
      </c>
    </row>
    <row r="21" spans="1:7">
      <c r="A21" s="254"/>
      <c r="B21" s="254"/>
      <c r="C21" s="254"/>
      <c r="D21" s="254"/>
      <c r="E21" s="254"/>
      <c r="F21" s="282"/>
      <c r="G21" s="283"/>
    </row>
    <row r="22" spans="1:7">
      <c r="D22" s="116" t="s">
        <v>11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32"/>
  <sheetViews>
    <sheetView zoomScale="90" zoomScaleNormal="90" workbookViewId="0">
      <selection activeCell="A2" sqref="A2"/>
    </sheetView>
  </sheetViews>
  <sheetFormatPr defaultColWidth="9" defaultRowHeight="12.95"/>
  <cols>
    <col min="1" max="1" width="24.28515625" style="74" customWidth="1"/>
    <col min="2" max="2" width="12.85546875" style="74" customWidth="1"/>
    <col min="3" max="3" width="14" style="74" customWidth="1"/>
    <col min="4" max="4" width="2.140625" style="74" customWidth="1"/>
    <col min="5" max="5" width="10.7109375" style="74" customWidth="1"/>
    <col min="6" max="6" width="16.42578125" style="74" customWidth="1"/>
    <col min="7" max="16384" width="9" style="74"/>
  </cols>
  <sheetData>
    <row r="1" spans="1:7">
      <c r="A1" s="72" t="s">
        <v>140</v>
      </c>
      <c r="B1" s="73"/>
      <c r="C1" s="73"/>
      <c r="D1" s="73"/>
      <c r="E1" s="73"/>
      <c r="F1" s="53"/>
      <c r="G1" s="33"/>
    </row>
    <row r="2" spans="1:7">
      <c r="A2" s="53"/>
      <c r="B2" s="75"/>
      <c r="C2" s="75"/>
      <c r="D2" s="75"/>
      <c r="E2" s="75"/>
      <c r="F2" s="67"/>
      <c r="G2" s="33"/>
    </row>
    <row r="3" spans="1:7" ht="39.950000000000003" customHeight="1">
      <c r="A3" s="76"/>
      <c r="B3" s="291" t="s">
        <v>141</v>
      </c>
      <c r="C3" s="292"/>
      <c r="D3" s="211"/>
      <c r="E3" s="77" t="s">
        <v>142</v>
      </c>
      <c r="F3" s="77" t="s">
        <v>143</v>
      </c>
      <c r="G3" s="33"/>
    </row>
    <row r="4" spans="1:7">
      <c r="A4" s="78"/>
      <c r="B4" s="60" t="s">
        <v>144</v>
      </c>
      <c r="C4" s="60" t="s">
        <v>145</v>
      </c>
      <c r="D4" s="60"/>
      <c r="E4" s="293" t="s">
        <v>145</v>
      </c>
      <c r="F4" s="293"/>
      <c r="G4" s="33"/>
    </row>
    <row r="5" spans="1:7">
      <c r="A5" s="52" t="s">
        <v>146</v>
      </c>
      <c r="B5" s="79">
        <v>10560</v>
      </c>
      <c r="C5" s="80">
        <v>45.116636759805203</v>
      </c>
      <c r="E5" s="80">
        <v>0.83070753365797145</v>
      </c>
      <c r="F5" s="80">
        <v>3.766303708168528</v>
      </c>
      <c r="G5" s="33"/>
    </row>
    <row r="6" spans="1:7">
      <c r="A6" s="52" t="s">
        <v>2</v>
      </c>
      <c r="B6" s="79">
        <v>8264</v>
      </c>
      <c r="C6" s="80">
        <v>35.3071861915748</v>
      </c>
      <c r="E6" s="80">
        <v>6.2620547769062682</v>
      </c>
      <c r="F6" s="80">
        <v>4.6207868309811904</v>
      </c>
      <c r="G6" s="33"/>
    </row>
    <row r="7" spans="1:7">
      <c r="A7" s="52" t="s">
        <v>147</v>
      </c>
      <c r="B7" s="79">
        <v>4582</v>
      </c>
      <c r="C7" s="80">
        <v>19.57617704862</v>
      </c>
      <c r="E7" s="80">
        <v>3.8766719564724497</v>
      </c>
      <c r="F7" s="80">
        <v>0.66746299965039046</v>
      </c>
      <c r="G7" s="33"/>
    </row>
    <row r="8" spans="1:7">
      <c r="A8" s="81" t="s">
        <v>82</v>
      </c>
      <c r="B8" s="82">
        <f>SUM(B5:B7)</f>
        <v>23406</v>
      </c>
      <c r="C8" s="83">
        <v>100</v>
      </c>
      <c r="E8" s="84">
        <v>3.2875866025329827</v>
      </c>
      <c r="F8" s="85">
        <v>2.0429342631829313</v>
      </c>
      <c r="G8" s="33"/>
    </row>
    <row r="9" spans="1:7">
      <c r="A9" s="86" t="s">
        <v>148</v>
      </c>
      <c r="B9" s="79"/>
      <c r="C9" s="80"/>
      <c r="E9" s="80"/>
      <c r="F9" s="80"/>
      <c r="G9" s="33"/>
    </row>
    <row r="10" spans="1:7">
      <c r="A10" s="87" t="s">
        <v>149</v>
      </c>
      <c r="B10" s="88">
        <v>11407</v>
      </c>
      <c r="C10" s="80">
        <v>48.735366999914604</v>
      </c>
      <c r="E10" s="80">
        <v>0.68849854356076889</v>
      </c>
      <c r="F10" s="89" t="s">
        <v>50</v>
      </c>
      <c r="G10" s="33"/>
    </row>
    <row r="11" spans="1:7">
      <c r="A11" s="87" t="s">
        <v>150</v>
      </c>
      <c r="B11" s="88">
        <v>19115</v>
      </c>
      <c r="C11" s="80">
        <v>81.667093907545095</v>
      </c>
      <c r="E11" s="80">
        <v>2.5923142979819715</v>
      </c>
      <c r="F11" s="89" t="s">
        <v>50</v>
      </c>
      <c r="G11" s="33"/>
    </row>
    <row r="12" spans="1:7">
      <c r="A12" s="87" t="s">
        <v>151</v>
      </c>
      <c r="B12" s="88">
        <v>4849</v>
      </c>
      <c r="C12" s="80">
        <v>20.716910193967401</v>
      </c>
      <c r="E12" s="80">
        <v>4.1899441340782033</v>
      </c>
      <c r="F12" s="89" t="s">
        <v>50</v>
      </c>
      <c r="G12" s="33"/>
    </row>
    <row r="13" spans="1:7">
      <c r="A13" s="90" t="s">
        <v>152</v>
      </c>
      <c r="B13" s="66">
        <v>12986</v>
      </c>
      <c r="C13" s="91">
        <v>55.481500469964999</v>
      </c>
      <c r="D13" s="92"/>
      <c r="E13" s="91">
        <v>4.3387433713642878</v>
      </c>
      <c r="F13" s="93" t="s">
        <v>50</v>
      </c>
      <c r="G13" s="33"/>
    </row>
    <row r="14" spans="1:7">
      <c r="A14" s="33"/>
      <c r="B14" s="52"/>
      <c r="C14" s="52"/>
      <c r="D14" s="52"/>
      <c r="E14" s="52"/>
      <c r="F14" s="52"/>
      <c r="G14" s="33"/>
    </row>
    <row r="15" spans="1:7">
      <c r="A15" s="52" t="s">
        <v>153</v>
      </c>
      <c r="B15" s="33"/>
      <c r="C15" s="33"/>
      <c r="D15" s="33"/>
      <c r="E15" s="33"/>
      <c r="F15" s="33"/>
      <c r="G15" s="33"/>
    </row>
    <row r="16" spans="1:7">
      <c r="A16" s="33"/>
      <c r="B16" s="33"/>
      <c r="C16" s="33"/>
      <c r="D16" s="33"/>
      <c r="E16" s="33"/>
      <c r="F16" s="33"/>
      <c r="G16" s="33"/>
    </row>
    <row r="17" spans="1:7">
      <c r="A17" s="33"/>
      <c r="B17" s="33"/>
      <c r="C17" s="33"/>
      <c r="D17" s="33"/>
      <c r="E17" s="33"/>
      <c r="F17" s="33"/>
      <c r="G17" s="33"/>
    </row>
    <row r="18" spans="1:7">
      <c r="A18" s="33"/>
      <c r="B18" s="33"/>
      <c r="C18" s="33"/>
      <c r="D18" s="33"/>
      <c r="E18" s="33"/>
      <c r="F18" s="33"/>
      <c r="G18" s="33"/>
    </row>
    <row r="19" spans="1:7">
      <c r="A19" s="33"/>
      <c r="B19" s="33"/>
      <c r="C19" s="33"/>
      <c r="D19" s="33"/>
      <c r="E19" s="33"/>
      <c r="F19" s="33"/>
      <c r="G19" s="33"/>
    </row>
    <row r="20" spans="1:7">
      <c r="A20" s="33"/>
      <c r="B20" s="33"/>
      <c r="C20" s="33"/>
      <c r="D20" s="33"/>
      <c r="E20" s="33"/>
      <c r="F20" s="33"/>
      <c r="G20" s="33"/>
    </row>
    <row r="21" spans="1:7">
      <c r="A21" s="33"/>
      <c r="B21" s="33"/>
      <c r="C21" s="33"/>
      <c r="D21" s="33"/>
      <c r="E21" s="33"/>
      <c r="F21" s="33"/>
      <c r="G21" s="33"/>
    </row>
    <row r="22" spans="1:7">
      <c r="A22" s="33"/>
      <c r="B22" s="33"/>
      <c r="C22" s="33"/>
      <c r="D22" s="33"/>
      <c r="E22" s="33"/>
      <c r="F22" s="33"/>
      <c r="G22" s="33"/>
    </row>
    <row r="23" spans="1:7">
      <c r="A23" s="33"/>
      <c r="B23" s="33"/>
      <c r="C23" s="33"/>
      <c r="D23" s="33"/>
      <c r="E23" s="33"/>
      <c r="F23" s="33"/>
      <c r="G23" s="33"/>
    </row>
    <row r="24" spans="1:7">
      <c r="A24" s="33"/>
      <c r="B24" s="33"/>
      <c r="C24" s="33"/>
      <c r="D24" s="33"/>
      <c r="E24" s="33"/>
      <c r="F24" s="33"/>
      <c r="G24" s="33"/>
    </row>
    <row r="25" spans="1:7">
      <c r="A25" s="33"/>
      <c r="B25" s="33"/>
      <c r="C25" s="33"/>
      <c r="D25" s="33"/>
      <c r="E25" s="33"/>
      <c r="F25" s="33"/>
      <c r="G25" s="33"/>
    </row>
    <row r="26" spans="1:7">
      <c r="A26" s="33"/>
      <c r="B26" s="33"/>
      <c r="C26" s="33"/>
      <c r="D26" s="33"/>
      <c r="E26" s="33"/>
      <c r="F26" s="33"/>
      <c r="G26" s="33"/>
    </row>
    <row r="27" spans="1:7">
      <c r="A27" s="33"/>
      <c r="B27" s="33"/>
      <c r="C27" s="33"/>
      <c r="D27" s="33"/>
      <c r="E27" s="33"/>
      <c r="F27" s="33"/>
      <c r="G27" s="33"/>
    </row>
    <row r="28" spans="1:7">
      <c r="A28" s="33"/>
      <c r="B28" s="33"/>
      <c r="C28" s="33"/>
      <c r="D28" s="33"/>
      <c r="E28" s="33"/>
      <c r="F28" s="33"/>
      <c r="G28" s="33"/>
    </row>
    <row r="29" spans="1:7">
      <c r="A29" s="33"/>
      <c r="B29" s="33"/>
      <c r="C29" s="33"/>
      <c r="D29" s="33"/>
      <c r="E29" s="33"/>
      <c r="F29" s="33"/>
      <c r="G29" s="33"/>
    </row>
    <row r="30" spans="1:7">
      <c r="A30" s="33"/>
      <c r="B30" s="33"/>
      <c r="C30" s="33"/>
      <c r="D30" s="33"/>
      <c r="E30" s="33"/>
      <c r="F30" s="33"/>
      <c r="G30" s="33"/>
    </row>
    <row r="31" spans="1:7">
      <c r="A31" s="33"/>
      <c r="B31" s="33"/>
      <c r="C31" s="33"/>
      <c r="D31" s="33"/>
      <c r="E31" s="33"/>
      <c r="F31" s="33"/>
      <c r="G31" s="33"/>
    </row>
    <row r="32" spans="1:7">
      <c r="A32" s="33"/>
      <c r="B32" s="33"/>
      <c r="C32" s="33"/>
      <c r="D32" s="33"/>
      <c r="E32" s="33"/>
      <c r="F32" s="33"/>
      <c r="G32" s="33"/>
    </row>
  </sheetData>
  <mergeCells count="2">
    <mergeCell ref="B3:C3"/>
    <mergeCell ref="E4:F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21"/>
  <sheetViews>
    <sheetView zoomScale="90" zoomScaleNormal="90" workbookViewId="0">
      <selection activeCell="A2" sqref="A2"/>
    </sheetView>
  </sheetViews>
  <sheetFormatPr defaultColWidth="8" defaultRowHeight="12.95"/>
  <cols>
    <col min="1" max="1" width="16.28515625" style="52" customWidth="1"/>
    <col min="2" max="4" width="9.42578125" style="52" customWidth="1"/>
    <col min="5" max="5" width="2.28515625" style="52" customWidth="1"/>
    <col min="6" max="6" width="9.7109375" style="52" customWidth="1"/>
    <col min="7" max="7" width="10.140625" style="52" bestFit="1" customWidth="1"/>
    <col min="8" max="8" width="10.42578125" style="52" customWidth="1"/>
    <col min="9" max="9" width="2.140625" style="52" customWidth="1"/>
    <col min="10" max="11" width="9.7109375" style="52" customWidth="1"/>
    <col min="12" max="12" width="10.28515625" style="52" customWidth="1"/>
    <col min="13" max="15" width="8" style="52"/>
    <col min="16" max="18" width="8" style="53"/>
    <col min="19" max="16384" width="8" style="52"/>
  </cols>
  <sheetData>
    <row r="1" spans="1:12">
      <c r="A1" s="52" t="s">
        <v>154</v>
      </c>
    </row>
    <row r="2" spans="1:12">
      <c r="B2" s="54"/>
      <c r="C2" s="54"/>
      <c r="D2" s="54"/>
      <c r="E2" s="54"/>
      <c r="F2" s="54"/>
      <c r="G2" s="54"/>
      <c r="J2" s="54"/>
      <c r="K2" s="54"/>
      <c r="L2" s="54"/>
    </row>
    <row r="3" spans="1:12" ht="14.45">
      <c r="A3" s="55"/>
      <c r="B3" s="56"/>
      <c r="C3" s="56"/>
      <c r="D3" s="56"/>
      <c r="E3" s="211"/>
      <c r="F3" s="296" t="s">
        <v>155</v>
      </c>
      <c r="G3" s="297"/>
      <c r="H3" s="297"/>
      <c r="I3" s="297"/>
      <c r="J3" s="297"/>
      <c r="K3" s="297"/>
      <c r="L3" s="297"/>
    </row>
    <row r="4" spans="1:12" ht="14.45">
      <c r="A4" s="56"/>
      <c r="B4" s="294" t="s">
        <v>156</v>
      </c>
      <c r="C4" s="295"/>
      <c r="D4" s="295"/>
      <c r="E4" s="211"/>
      <c r="F4" s="296" t="s">
        <v>157</v>
      </c>
      <c r="G4" s="292"/>
      <c r="H4" s="292"/>
      <c r="I4" s="57"/>
      <c r="J4" s="291" t="s">
        <v>158</v>
      </c>
      <c r="K4" s="292"/>
      <c r="L4" s="292"/>
    </row>
    <row r="5" spans="1:12" ht="36" customHeight="1">
      <c r="A5" s="54"/>
      <c r="B5" s="279" t="s">
        <v>159</v>
      </c>
      <c r="C5" s="279" t="s">
        <v>160</v>
      </c>
      <c r="D5" s="58" t="s">
        <v>161</v>
      </c>
      <c r="E5" s="58"/>
      <c r="F5" s="279" t="s">
        <v>162</v>
      </c>
      <c r="G5" s="279" t="s">
        <v>163</v>
      </c>
      <c r="H5" s="58" t="s">
        <v>164</v>
      </c>
      <c r="I5" s="58"/>
      <c r="J5" s="59" t="s">
        <v>162</v>
      </c>
      <c r="K5" s="59" t="s">
        <v>163</v>
      </c>
      <c r="L5" s="60" t="s">
        <v>164</v>
      </c>
    </row>
    <row r="6" spans="1:12">
      <c r="A6" s="61" t="s">
        <v>165</v>
      </c>
      <c r="B6" s="62">
        <v>7403</v>
      </c>
      <c r="C6" s="62">
        <v>86151</v>
      </c>
      <c r="D6" s="63">
        <v>11.637309198973389</v>
      </c>
      <c r="F6" s="62">
        <v>1542814</v>
      </c>
      <c r="G6" s="62">
        <v>5944470</v>
      </c>
      <c r="H6" s="63">
        <v>3.8530049636573169</v>
      </c>
      <c r="J6" s="63">
        <v>756219</v>
      </c>
      <c r="K6" s="62">
        <v>3521836</v>
      </c>
      <c r="L6" s="63">
        <v>4.6571641283808001</v>
      </c>
    </row>
    <row r="7" spans="1:12">
      <c r="A7" s="61" t="s">
        <v>2</v>
      </c>
      <c r="B7" s="62">
        <v>8083</v>
      </c>
      <c r="C7" s="62">
        <v>123498</v>
      </c>
      <c r="D7" s="63">
        <v>15.278733143634788</v>
      </c>
      <c r="F7" s="62">
        <v>1294324</v>
      </c>
      <c r="G7" s="62">
        <v>5455560</v>
      </c>
      <c r="H7" s="63">
        <v>4.2149879010201463</v>
      </c>
      <c r="J7" s="63">
        <v>593249</v>
      </c>
      <c r="K7" s="62">
        <v>3261636</v>
      </c>
      <c r="L7" s="63">
        <v>5.497920771884993</v>
      </c>
    </row>
    <row r="8" spans="1:12">
      <c r="A8" s="61" t="s">
        <v>147</v>
      </c>
      <c r="B8" s="62">
        <v>3285</v>
      </c>
      <c r="C8" s="62">
        <v>46884</v>
      </c>
      <c r="D8" s="63">
        <v>14.27214611872146</v>
      </c>
      <c r="F8" s="62">
        <v>405305</v>
      </c>
      <c r="G8" s="62">
        <v>1309297</v>
      </c>
      <c r="H8" s="63">
        <v>3.2303993289004578</v>
      </c>
      <c r="J8" s="63">
        <v>161148</v>
      </c>
      <c r="K8" s="62">
        <v>546272</v>
      </c>
      <c r="L8" s="63">
        <v>3.3898776280189638</v>
      </c>
    </row>
    <row r="9" spans="1:12">
      <c r="A9" s="61"/>
      <c r="B9" s="62"/>
      <c r="C9" s="62"/>
      <c r="D9" s="63"/>
      <c r="F9" s="62"/>
      <c r="G9" s="62"/>
      <c r="H9" s="63"/>
      <c r="J9" s="63"/>
      <c r="K9" s="62"/>
      <c r="L9" s="63"/>
    </row>
    <row r="10" spans="1:12">
      <c r="A10" s="96" t="s">
        <v>82</v>
      </c>
      <c r="B10" s="97">
        <v>18771</v>
      </c>
      <c r="C10" s="97">
        <v>256533</v>
      </c>
      <c r="D10" s="98">
        <f t="shared" ref="D10" si="0">+C10/B10</f>
        <v>13.666453571999361</v>
      </c>
      <c r="E10" s="64"/>
      <c r="F10" s="97">
        <v>3242443</v>
      </c>
      <c r="G10" s="97">
        <v>12709327</v>
      </c>
      <c r="H10" s="98">
        <f t="shared" ref="H10" si="1">+G10/F10</f>
        <v>3.9196763057978199</v>
      </c>
      <c r="I10" s="81"/>
      <c r="J10" s="97">
        <v>1510616</v>
      </c>
      <c r="K10" s="97">
        <v>7329744</v>
      </c>
      <c r="L10" s="98">
        <f t="shared" ref="L10" si="2">+K10/J10</f>
        <v>4.8521556768894278</v>
      </c>
    </row>
    <row r="11" spans="1:12">
      <c r="A11" s="61" t="s">
        <v>166</v>
      </c>
      <c r="B11" s="65">
        <v>0.45488601091724945</v>
      </c>
      <c r="C11" s="65">
        <v>0.6173541628261745</v>
      </c>
      <c r="D11" s="65">
        <v>0.16173245360235455</v>
      </c>
      <c r="F11" s="65">
        <v>6.7155806170161441</v>
      </c>
      <c r="G11" s="65">
        <v>5.3169478775315469</v>
      </c>
      <c r="H11" s="65">
        <v>-1.3106171857922533</v>
      </c>
      <c r="J11" s="65">
        <v>9.4600097676771071</v>
      </c>
      <c r="K11" s="65">
        <v>6.0965219679580258</v>
      </c>
      <c r="L11" s="65">
        <v>-3.0728005660312903</v>
      </c>
    </row>
    <row r="12" spans="1:12">
      <c r="A12" s="234" t="s">
        <v>167</v>
      </c>
      <c r="B12" s="235">
        <v>34.64600817731872</v>
      </c>
      <c r="C12" s="235">
        <v>52.159316705714872</v>
      </c>
      <c r="D12" s="235">
        <v>13.006927398346988</v>
      </c>
      <c r="E12" s="54"/>
      <c r="F12" s="235">
        <v>82.964247847134573</v>
      </c>
      <c r="G12" s="235">
        <v>54.118859702574866</v>
      </c>
      <c r="H12" s="235">
        <v>-15.765587257604452</v>
      </c>
      <c r="I12" s="54"/>
      <c r="J12" s="93" t="s">
        <v>50</v>
      </c>
      <c r="K12" s="93" t="s">
        <v>50</v>
      </c>
      <c r="L12" s="93" t="s">
        <v>50</v>
      </c>
    </row>
    <row r="14" spans="1:12">
      <c r="A14" s="52" t="s">
        <v>168</v>
      </c>
      <c r="B14" s="68"/>
      <c r="C14" s="68"/>
      <c r="D14" s="68"/>
      <c r="E14" s="68"/>
      <c r="F14" s="68"/>
      <c r="G14" s="68"/>
      <c r="H14" s="68"/>
      <c r="I14" s="68"/>
      <c r="J14" s="69"/>
      <c r="K14" s="69"/>
      <c r="L14" s="69"/>
    </row>
    <row r="15" spans="1:12" ht="42.75" customHeight="1">
      <c r="A15" s="298" t="s">
        <v>169</v>
      </c>
      <c r="B15" s="299"/>
      <c r="C15" s="299"/>
      <c r="D15" s="299"/>
      <c r="E15" s="299"/>
      <c r="F15" s="299"/>
      <c r="G15" s="299"/>
      <c r="H15" s="299"/>
      <c r="I15" s="299"/>
      <c r="J15" s="299"/>
      <c r="K15" s="299"/>
      <c r="L15" s="299"/>
    </row>
    <row r="17" spans="1:12">
      <c r="A17" s="52" t="s">
        <v>170</v>
      </c>
    </row>
    <row r="19" spans="1:12">
      <c r="F19" s="70"/>
      <c r="G19" s="70"/>
      <c r="H19" s="71"/>
      <c r="I19" s="71"/>
      <c r="J19" s="70"/>
      <c r="K19" s="70"/>
      <c r="L19" s="71"/>
    </row>
    <row r="20" spans="1:12">
      <c r="F20" s="70"/>
      <c r="G20" s="70"/>
      <c r="H20" s="71"/>
      <c r="I20" s="71"/>
      <c r="J20" s="70"/>
      <c r="K20" s="70"/>
      <c r="L20" s="71"/>
    </row>
    <row r="21" spans="1:12">
      <c r="F21" s="70"/>
      <c r="G21" s="70"/>
      <c r="H21" s="71"/>
      <c r="I21" s="71"/>
      <c r="J21" s="70"/>
      <c r="K21" s="70"/>
      <c r="L21" s="71"/>
    </row>
  </sheetData>
  <mergeCells count="5">
    <mergeCell ref="B4:D4"/>
    <mergeCell ref="F3:L3"/>
    <mergeCell ref="F4:H4"/>
    <mergeCell ref="J4:L4"/>
    <mergeCell ref="A15:L15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1"/>
  <sheetViews>
    <sheetView zoomScale="90" zoomScaleNormal="90" workbookViewId="0">
      <selection activeCell="A12" sqref="A12"/>
    </sheetView>
  </sheetViews>
  <sheetFormatPr defaultColWidth="8.85546875" defaultRowHeight="12.95"/>
  <cols>
    <col min="1" max="1" width="7.140625" style="192" customWidth="1"/>
    <col min="2" max="2" width="25.5703125" style="193" customWidth="1"/>
    <col min="3" max="3" width="1.5703125" style="193" customWidth="1"/>
    <col min="4" max="4" width="6.42578125" style="192" customWidth="1"/>
    <col min="5" max="5" width="33.28515625" style="193" customWidth="1"/>
    <col min="6" max="16384" width="8.85546875" style="193"/>
  </cols>
  <sheetData>
    <row r="1" spans="1:5">
      <c r="A1" s="198" t="s">
        <v>171</v>
      </c>
    </row>
    <row r="2" spans="1:5">
      <c r="A2" s="199"/>
      <c r="B2" s="200"/>
      <c r="C2" s="200"/>
      <c r="D2" s="199"/>
      <c r="E2" s="200"/>
    </row>
    <row r="3" spans="1:5">
      <c r="A3" s="300" t="s">
        <v>172</v>
      </c>
      <c r="B3" s="300"/>
      <c r="C3" s="202"/>
      <c r="D3" s="300" t="s">
        <v>173</v>
      </c>
      <c r="E3" s="300"/>
    </row>
    <row r="4" spans="1:5">
      <c r="A4" s="203" t="s">
        <v>174</v>
      </c>
      <c r="B4" s="203" t="s">
        <v>175</v>
      </c>
      <c r="C4" s="204"/>
      <c r="D4" s="203" t="s">
        <v>174</v>
      </c>
      <c r="E4" s="203" t="s">
        <v>175</v>
      </c>
    </row>
    <row r="5" spans="1:5">
      <c r="A5" s="301"/>
      <c r="B5" s="301"/>
      <c r="C5" s="301"/>
      <c r="D5" s="301"/>
      <c r="E5" s="301"/>
    </row>
    <row r="6" spans="1:5" ht="23.45" customHeight="1">
      <c r="A6" s="195">
        <v>311</v>
      </c>
      <c r="B6" s="196" t="s">
        <v>176</v>
      </c>
      <c r="C6" s="302"/>
      <c r="D6" s="194" t="s">
        <v>177</v>
      </c>
      <c r="E6" s="197" t="s">
        <v>178</v>
      </c>
    </row>
    <row r="7" spans="1:5" ht="22.15" customHeight="1">
      <c r="A7" s="195">
        <v>312</v>
      </c>
      <c r="B7" s="196" t="s">
        <v>179</v>
      </c>
      <c r="C7" s="302"/>
      <c r="D7" s="194" t="s">
        <v>180</v>
      </c>
      <c r="E7" s="197" t="s">
        <v>181</v>
      </c>
    </row>
    <row r="8" spans="1:5" ht="51.95">
      <c r="A8" s="194">
        <v>313</v>
      </c>
      <c r="B8" s="196" t="s">
        <v>182</v>
      </c>
      <c r="C8" s="196"/>
      <c r="D8" s="194" t="s">
        <v>183</v>
      </c>
      <c r="E8" s="197" t="s">
        <v>184</v>
      </c>
    </row>
    <row r="9" spans="1:5" ht="39.950000000000003" customHeight="1">
      <c r="A9" s="236"/>
      <c r="B9" s="236"/>
      <c r="C9" s="237"/>
      <c r="D9" s="201" t="s">
        <v>185</v>
      </c>
      <c r="E9" s="238" t="s">
        <v>186</v>
      </c>
    </row>
    <row r="11" spans="1:5">
      <c r="A11" s="245" t="s">
        <v>187</v>
      </c>
    </row>
  </sheetData>
  <mergeCells count="4">
    <mergeCell ref="D3:E3"/>
    <mergeCell ref="A5:E5"/>
    <mergeCell ref="C6:C7"/>
    <mergeCell ref="A3:B3"/>
  </mergeCells>
  <pageMargins left="0.7" right="0.7" top="0.75" bottom="0.75" header="0.3" footer="0.3"/>
  <pageSetup paperSize="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zoomScale="90" zoomScaleNormal="90" workbookViewId="0">
      <selection activeCell="A10" sqref="A10"/>
    </sheetView>
  </sheetViews>
  <sheetFormatPr defaultColWidth="8.85546875" defaultRowHeight="12.95"/>
  <cols>
    <col min="1" max="1" width="16.85546875" style="99" customWidth="1"/>
    <col min="2" max="3" width="8.85546875" style="99"/>
    <col min="4" max="4" width="11.140625" style="99" bestFit="1" customWidth="1"/>
    <col min="5" max="5" width="13" style="99" customWidth="1"/>
    <col min="6" max="16384" width="8.85546875" style="99"/>
  </cols>
  <sheetData>
    <row r="1" spans="1:6">
      <c r="A1" s="99" t="s">
        <v>188</v>
      </c>
      <c r="B1" s="100"/>
      <c r="C1" s="100"/>
      <c r="D1" s="100"/>
      <c r="E1" s="100"/>
      <c r="F1" s="100"/>
    </row>
    <row r="2" spans="1:6">
      <c r="B2" s="100"/>
      <c r="C2" s="100"/>
      <c r="D2" s="100"/>
      <c r="E2" s="100"/>
      <c r="F2" s="100"/>
    </row>
    <row r="3" spans="1:6" ht="12.95" customHeight="1">
      <c r="A3" s="33"/>
      <c r="B3" s="280"/>
      <c r="C3" s="280"/>
      <c r="D3" s="280"/>
      <c r="E3" s="100" t="s">
        <v>24</v>
      </c>
    </row>
    <row r="4" spans="1:6" ht="12.95" customHeight="1">
      <c r="A4" s="102" t="s">
        <v>174</v>
      </c>
      <c r="B4" s="102" t="s">
        <v>146</v>
      </c>
      <c r="C4" s="102" t="s">
        <v>2</v>
      </c>
      <c r="D4" s="102" t="s">
        <v>189</v>
      </c>
      <c r="E4" s="102" t="s">
        <v>82</v>
      </c>
      <c r="F4" s="100"/>
    </row>
    <row r="5" spans="1:6" ht="12.95" customHeight="1">
      <c r="A5" s="101" t="s">
        <v>37</v>
      </c>
      <c r="B5" s="103">
        <v>157</v>
      </c>
      <c r="C5" s="103">
        <v>203</v>
      </c>
      <c r="D5" s="103">
        <v>342</v>
      </c>
      <c r="E5" s="103">
        <v>703</v>
      </c>
      <c r="F5" s="100"/>
    </row>
    <row r="6" spans="1:6" ht="12.95" customHeight="1">
      <c r="A6" s="105" t="s">
        <v>190</v>
      </c>
      <c r="B6" s="104">
        <v>76.457676538953407</v>
      </c>
      <c r="C6" s="104">
        <v>83.182990129070276</v>
      </c>
      <c r="D6" s="104">
        <v>74.781918990767139</v>
      </c>
      <c r="E6" s="104">
        <v>77.589716425318414</v>
      </c>
      <c r="F6" s="100"/>
    </row>
    <row r="7" spans="1:6" ht="12.95" customHeight="1">
      <c r="A7" s="105" t="s">
        <v>191</v>
      </c>
      <c r="B7" s="104">
        <v>3.51873442657722</v>
      </c>
      <c r="C7" s="104">
        <v>1.5074689800023064</v>
      </c>
      <c r="D7" s="104">
        <v>10.581148337035843</v>
      </c>
      <c r="E7" s="104">
        <v>6.373280373469389</v>
      </c>
      <c r="F7" s="100"/>
    </row>
    <row r="8" spans="1:6" ht="12.95" customHeight="1">
      <c r="A8" s="239" t="s">
        <v>192</v>
      </c>
      <c r="B8" s="240">
        <v>20.023589034469381</v>
      </c>
      <c r="C8" s="240">
        <v>15.309540890927407</v>
      </c>
      <c r="D8" s="240">
        <v>14.636932672197018</v>
      </c>
      <c r="E8" s="240">
        <v>16.037003201212194</v>
      </c>
      <c r="F8" s="100"/>
    </row>
    <row r="10" spans="1:6">
      <c r="A10" s="99" t="s">
        <v>193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20"/>
  <sheetViews>
    <sheetView zoomScale="90" zoomScaleNormal="90" workbookViewId="0">
      <selection activeCell="A2" sqref="A2"/>
    </sheetView>
  </sheetViews>
  <sheetFormatPr defaultColWidth="8.85546875" defaultRowHeight="12.95"/>
  <cols>
    <col min="1" max="1" width="12.140625" style="99" customWidth="1"/>
    <col min="2" max="2" width="11.140625" style="99" bestFit="1" customWidth="1"/>
    <col min="3" max="3" width="7.28515625" style="99" customWidth="1"/>
    <col min="4" max="4" width="0.85546875" style="99" customWidth="1"/>
    <col min="5" max="5" width="11" style="99" bestFit="1" customWidth="1"/>
    <col min="6" max="6" width="8.85546875" style="99"/>
    <col min="7" max="7" width="13.42578125" style="99" customWidth="1"/>
    <col min="8" max="10" width="8.85546875" style="99"/>
    <col min="11" max="12" width="11" style="99" bestFit="1" customWidth="1"/>
    <col min="13" max="14" width="11.5703125" style="99" bestFit="1" customWidth="1"/>
    <col min="15" max="16384" width="8.85546875" style="99"/>
  </cols>
  <sheetData>
    <row r="1" spans="1:14">
      <c r="A1" s="99" t="s">
        <v>194</v>
      </c>
      <c r="H1" s="33"/>
      <c r="I1" s="33"/>
      <c r="J1" s="33"/>
      <c r="K1" s="33"/>
      <c r="L1" s="33"/>
      <c r="M1" s="33"/>
    </row>
    <row r="2" spans="1:14">
      <c r="A2" s="210"/>
      <c r="B2" s="106"/>
      <c r="C2" s="106"/>
      <c r="D2" s="106"/>
      <c r="E2" s="106"/>
      <c r="F2" s="106"/>
      <c r="G2" s="106"/>
      <c r="H2" s="33"/>
      <c r="I2" s="33"/>
      <c r="J2" s="33"/>
      <c r="K2" s="33"/>
      <c r="L2" s="33"/>
      <c r="M2" s="33"/>
    </row>
    <row r="3" spans="1:14">
      <c r="A3" s="303" t="s">
        <v>195</v>
      </c>
      <c r="B3" s="305" t="s">
        <v>196</v>
      </c>
      <c r="C3" s="305"/>
      <c r="D3" s="107"/>
      <c r="E3" s="305" t="s">
        <v>197</v>
      </c>
      <c r="F3" s="305"/>
      <c r="G3" s="303" t="s">
        <v>198</v>
      </c>
      <c r="H3" s="33"/>
      <c r="I3" s="33"/>
      <c r="J3" s="33"/>
      <c r="K3" s="33"/>
      <c r="L3" s="33"/>
      <c r="M3" s="33"/>
    </row>
    <row r="4" spans="1:14" ht="26.1">
      <c r="A4" s="304"/>
      <c r="B4" s="205" t="s">
        <v>199</v>
      </c>
      <c r="C4" s="281" t="s">
        <v>200</v>
      </c>
      <c r="D4" s="281"/>
      <c r="E4" s="205" t="s">
        <v>199</v>
      </c>
      <c r="F4" s="281" t="s">
        <v>200</v>
      </c>
      <c r="G4" s="304"/>
      <c r="H4" s="33"/>
      <c r="I4" s="33"/>
      <c r="J4" s="33"/>
      <c r="K4" s="33"/>
      <c r="L4" s="33"/>
      <c r="M4" s="33"/>
    </row>
    <row r="5" spans="1:14">
      <c r="A5" s="108" t="s">
        <v>201</v>
      </c>
      <c r="B5" s="109">
        <v>33</v>
      </c>
      <c r="C5" s="110">
        <f>0.28*100</f>
        <v>28.000000000000004</v>
      </c>
      <c r="D5" s="109"/>
      <c r="E5" s="109">
        <v>31</v>
      </c>
      <c r="F5" s="206">
        <v>28</v>
      </c>
      <c r="G5" s="206">
        <v>94</v>
      </c>
      <c r="H5" s="33"/>
      <c r="I5" s="33"/>
      <c r="J5" s="33"/>
      <c r="K5" s="33"/>
      <c r="L5" s="33"/>
      <c r="M5" s="33"/>
      <c r="N5" s="111"/>
    </row>
    <row r="6" spans="1:14" ht="15.75" customHeight="1">
      <c r="A6" s="108" t="s">
        <v>202</v>
      </c>
      <c r="B6" s="109">
        <v>38</v>
      </c>
      <c r="C6" s="110">
        <f>B6/B8*100</f>
        <v>31.932773109243694</v>
      </c>
      <c r="D6" s="109"/>
      <c r="E6" s="109">
        <v>31</v>
      </c>
      <c r="F6" s="206">
        <v>28</v>
      </c>
      <c r="G6" s="206">
        <v>82</v>
      </c>
      <c r="H6" s="33"/>
      <c r="I6" s="33"/>
      <c r="J6" s="33"/>
      <c r="K6" s="33"/>
      <c r="L6" s="33"/>
      <c r="M6" s="33"/>
      <c r="N6" s="111"/>
    </row>
    <row r="7" spans="1:14">
      <c r="A7" s="108" t="s">
        <v>203</v>
      </c>
      <c r="B7" s="109">
        <v>48</v>
      </c>
      <c r="C7" s="110">
        <f>B7/B8*100</f>
        <v>40.336134453781511</v>
      </c>
      <c r="D7" s="109"/>
      <c r="E7" s="109">
        <v>50</v>
      </c>
      <c r="F7" s="206">
        <v>44</v>
      </c>
      <c r="G7" s="206">
        <v>104</v>
      </c>
      <c r="H7" s="33"/>
      <c r="I7" s="33"/>
      <c r="J7" s="33"/>
      <c r="K7" s="33"/>
      <c r="L7" s="33"/>
      <c r="M7" s="33"/>
      <c r="N7" s="111"/>
    </row>
    <row r="8" spans="1:14">
      <c r="A8" s="112" t="s">
        <v>82</v>
      </c>
      <c r="B8" s="113">
        <v>119</v>
      </c>
      <c r="C8" s="114">
        <v>100</v>
      </c>
      <c r="D8" s="113"/>
      <c r="E8" s="113">
        <v>112</v>
      </c>
      <c r="F8" s="207">
        <f>SUM(F5:F7)</f>
        <v>100</v>
      </c>
      <c r="G8" s="207">
        <v>94</v>
      </c>
      <c r="H8" s="33"/>
      <c r="I8" s="33"/>
      <c r="J8" s="33"/>
      <c r="K8" s="33"/>
      <c r="L8" s="33"/>
      <c r="M8" s="33"/>
      <c r="N8" s="111"/>
    </row>
    <row r="9" spans="1:14">
      <c r="A9" s="100"/>
      <c r="B9" s="100"/>
      <c r="C9" s="100"/>
      <c r="D9" s="100"/>
      <c r="E9" s="100"/>
      <c r="F9" s="100"/>
      <c r="G9" s="100"/>
      <c r="H9" s="33"/>
      <c r="I9" s="33"/>
      <c r="J9" s="33"/>
      <c r="K9" s="33"/>
      <c r="L9" s="33"/>
      <c r="M9" s="33"/>
    </row>
    <row r="10" spans="1:14">
      <c r="A10" s="99" t="s">
        <v>193</v>
      </c>
      <c r="H10" s="33"/>
      <c r="I10" s="33"/>
      <c r="J10" s="33"/>
      <c r="K10" s="33"/>
      <c r="L10" s="33"/>
      <c r="M10" s="33"/>
    </row>
    <row r="14" spans="1:14">
      <c r="E14" s="33"/>
      <c r="F14" s="33"/>
    </row>
    <row r="15" spans="1:14">
      <c r="E15" s="33"/>
      <c r="F15" s="33"/>
    </row>
    <row r="16" spans="1:14">
      <c r="E16" s="33"/>
      <c r="F16" s="33"/>
    </row>
    <row r="17" spans="5:9">
      <c r="E17" s="33"/>
      <c r="F17" s="33"/>
    </row>
    <row r="20" spans="5:9">
      <c r="I20" s="115"/>
    </row>
  </sheetData>
  <mergeCells count="4">
    <mergeCell ref="A3:A4"/>
    <mergeCell ref="B3:C3"/>
    <mergeCell ref="E3:F3"/>
    <mergeCell ref="G3:G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D11"/>
  <sheetViews>
    <sheetView zoomScale="90" zoomScaleNormal="90" workbookViewId="0">
      <selection activeCell="A2" sqref="A2"/>
    </sheetView>
  </sheetViews>
  <sheetFormatPr defaultColWidth="8.7109375" defaultRowHeight="12.95"/>
  <cols>
    <col min="1" max="1" width="13.28515625" style="33" customWidth="1"/>
    <col min="2" max="2" width="14" style="33" customWidth="1"/>
    <col min="3" max="3" width="12.7109375" style="33" customWidth="1"/>
    <col min="4" max="16384" width="8.7109375" style="33"/>
  </cols>
  <sheetData>
    <row r="1" spans="1:4">
      <c r="A1" s="33" t="s">
        <v>204</v>
      </c>
      <c r="B1" s="209"/>
    </row>
    <row r="2" spans="1:4">
      <c r="B2" s="209"/>
    </row>
    <row r="3" spans="1:4">
      <c r="C3" s="33" t="s">
        <v>24</v>
      </c>
    </row>
    <row r="4" spans="1:4" ht="26.1">
      <c r="A4" s="208" t="s">
        <v>205</v>
      </c>
      <c r="B4" s="119" t="s">
        <v>206</v>
      </c>
      <c r="C4" s="119" t="s">
        <v>145</v>
      </c>
    </row>
    <row r="5" spans="1:4">
      <c r="A5" s="117" t="s">
        <v>177</v>
      </c>
      <c r="B5" s="120">
        <v>72</v>
      </c>
      <c r="C5" s="121">
        <v>8</v>
      </c>
      <c r="D5" s="122"/>
    </row>
    <row r="6" spans="1:4">
      <c r="A6" s="117" t="s">
        <v>180</v>
      </c>
      <c r="B6" s="120">
        <v>638</v>
      </c>
      <c r="C6" s="121">
        <v>77</v>
      </c>
      <c r="D6" s="122"/>
    </row>
    <row r="7" spans="1:4">
      <c r="A7" s="117" t="s">
        <v>183</v>
      </c>
      <c r="B7" s="120">
        <v>90</v>
      </c>
      <c r="C7" s="121">
        <v>11</v>
      </c>
      <c r="D7" s="122"/>
    </row>
    <row r="8" spans="1:4">
      <c r="A8" s="117" t="s">
        <v>185</v>
      </c>
      <c r="B8" s="120">
        <v>31</v>
      </c>
      <c r="C8" s="121">
        <v>4</v>
      </c>
      <c r="D8" s="122"/>
    </row>
    <row r="9" spans="1:4">
      <c r="A9" s="118" t="s">
        <v>37</v>
      </c>
      <c r="B9" s="123">
        <v>831</v>
      </c>
      <c r="C9" s="124">
        <v>100</v>
      </c>
      <c r="D9" s="122"/>
    </row>
    <row r="11" spans="1:4">
      <c r="A11" s="99" t="s">
        <v>193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B29"/>
  <sheetViews>
    <sheetView zoomScale="80" zoomScaleNormal="80" workbookViewId="0">
      <selection activeCell="A2" sqref="A2"/>
    </sheetView>
  </sheetViews>
  <sheetFormatPr defaultColWidth="8.7109375" defaultRowHeight="12.95"/>
  <cols>
    <col min="1" max="1" width="20.28515625" style="33" customWidth="1"/>
    <col min="2" max="2" width="32.140625" style="33" customWidth="1"/>
    <col min="3" max="16384" width="8.7109375" style="33"/>
  </cols>
  <sheetData>
    <row r="1" spans="1:2" ht="14.45">
      <c r="A1" s="125" t="s">
        <v>207</v>
      </c>
      <c r="B1" s="126"/>
    </row>
    <row r="2" spans="1:2">
      <c r="A2" s="127"/>
      <c r="B2" s="128"/>
    </row>
    <row r="3" spans="1:2">
      <c r="A3" s="129" t="s">
        <v>208</v>
      </c>
      <c r="B3" s="130" t="s">
        <v>209</v>
      </c>
    </row>
    <row r="4" spans="1:2">
      <c r="A4" s="131"/>
      <c r="B4" s="132"/>
    </row>
    <row r="5" spans="1:2">
      <c r="A5" s="33" t="s">
        <v>62</v>
      </c>
      <c r="B5" s="133">
        <v>307</v>
      </c>
    </row>
    <row r="6" spans="1:2">
      <c r="A6" s="33" t="s">
        <v>210</v>
      </c>
      <c r="B6" s="133">
        <v>7</v>
      </c>
    </row>
    <row r="7" spans="1:2">
      <c r="A7" s="33" t="s">
        <v>64</v>
      </c>
      <c r="B7" s="133">
        <v>214</v>
      </c>
    </row>
    <row r="8" spans="1:2">
      <c r="A8" s="33" t="s">
        <v>65</v>
      </c>
      <c r="B8" s="133">
        <v>126</v>
      </c>
    </row>
    <row r="9" spans="1:2">
      <c r="A9" s="33" t="s">
        <v>211</v>
      </c>
      <c r="B9" s="133">
        <v>31</v>
      </c>
    </row>
    <row r="10" spans="1:2">
      <c r="A10" s="33" t="s">
        <v>212</v>
      </c>
      <c r="B10" s="133">
        <v>130</v>
      </c>
    </row>
    <row r="11" spans="1:2">
      <c r="A11" s="33" t="s">
        <v>67</v>
      </c>
      <c r="B11" s="133">
        <v>280</v>
      </c>
    </row>
    <row r="12" spans="1:2">
      <c r="A12" s="33" t="s">
        <v>213</v>
      </c>
      <c r="B12" s="133">
        <v>86</v>
      </c>
    </row>
    <row r="13" spans="1:2">
      <c r="A13" s="33" t="s">
        <v>214</v>
      </c>
      <c r="B13" s="133">
        <v>288</v>
      </c>
    </row>
    <row r="14" spans="1:2">
      <c r="A14" s="33" t="s">
        <v>215</v>
      </c>
      <c r="B14" s="133">
        <v>91</v>
      </c>
    </row>
    <row r="15" spans="1:2">
      <c r="A15" s="33" t="s">
        <v>216</v>
      </c>
      <c r="B15" s="133">
        <v>176</v>
      </c>
    </row>
    <row r="16" spans="1:2">
      <c r="A16" s="33" t="s">
        <v>72</v>
      </c>
      <c r="B16" s="133">
        <v>200</v>
      </c>
    </row>
    <row r="17" spans="1:2">
      <c r="A17" s="33" t="s">
        <v>73</v>
      </c>
      <c r="B17" s="133">
        <v>59</v>
      </c>
    </row>
    <row r="18" spans="1:2">
      <c r="A18" s="33" t="s">
        <v>74</v>
      </c>
      <c r="B18" s="133" t="s">
        <v>217</v>
      </c>
    </row>
    <row r="19" spans="1:2">
      <c r="A19" s="33" t="s">
        <v>75</v>
      </c>
      <c r="B19" s="133">
        <v>11</v>
      </c>
    </row>
    <row r="20" spans="1:2">
      <c r="A20" s="33" t="s">
        <v>218</v>
      </c>
      <c r="B20" s="133">
        <v>286</v>
      </c>
    </row>
    <row r="21" spans="1:2">
      <c r="A21" s="33" t="s">
        <v>77</v>
      </c>
      <c r="B21" s="133">
        <v>188</v>
      </c>
    </row>
    <row r="22" spans="1:2">
      <c r="A22" s="33" t="s">
        <v>78</v>
      </c>
      <c r="B22" s="133">
        <v>72</v>
      </c>
    </row>
    <row r="23" spans="1:2">
      <c r="A23" s="33" t="s">
        <v>219</v>
      </c>
      <c r="B23" s="133">
        <v>124</v>
      </c>
    </row>
    <row r="24" spans="1:2">
      <c r="A24" s="126" t="s">
        <v>80</v>
      </c>
      <c r="B24" s="134">
        <v>88</v>
      </c>
    </row>
    <row r="25" spans="1:2">
      <c r="A25" s="126" t="s">
        <v>220</v>
      </c>
      <c r="B25" s="134">
        <v>191</v>
      </c>
    </row>
    <row r="26" spans="1:2">
      <c r="A26" s="135" t="s">
        <v>82</v>
      </c>
      <c r="B26" s="136">
        <v>2955</v>
      </c>
    </row>
    <row r="28" spans="1:2">
      <c r="A28" s="34" t="s">
        <v>221</v>
      </c>
    </row>
    <row r="29" spans="1:2">
      <c r="A29" s="34" t="s">
        <v>222</v>
      </c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B15"/>
  <sheetViews>
    <sheetView zoomScale="90" zoomScaleNormal="90" workbookViewId="0">
      <selection activeCell="A15" sqref="A15"/>
    </sheetView>
  </sheetViews>
  <sheetFormatPr defaultColWidth="8.7109375" defaultRowHeight="14.45"/>
  <cols>
    <col min="1" max="1" width="19.42578125" style="49" customWidth="1"/>
    <col min="2" max="2" width="9.28515625" style="49" customWidth="1"/>
    <col min="3" max="16384" width="8.7109375" style="49"/>
  </cols>
  <sheetData>
    <row r="1" spans="1:2">
      <c r="A1" s="48" t="s">
        <v>223</v>
      </c>
    </row>
    <row r="2" spans="1:2">
      <c r="A2" s="141"/>
      <c r="B2" s="142"/>
    </row>
    <row r="3" spans="1:2">
      <c r="A3" s="142" t="s">
        <v>224</v>
      </c>
      <c r="B3" s="143" t="s">
        <v>209</v>
      </c>
    </row>
    <row r="4" spans="1:2">
      <c r="A4" s="137" t="s">
        <v>64</v>
      </c>
      <c r="B4" s="138">
        <v>24</v>
      </c>
    </row>
    <row r="5" spans="1:2">
      <c r="A5" s="137" t="s">
        <v>65</v>
      </c>
      <c r="B5" s="138">
        <v>9</v>
      </c>
    </row>
    <row r="6" spans="1:2">
      <c r="A6" s="137" t="s">
        <v>67</v>
      </c>
      <c r="B6" s="138">
        <v>22</v>
      </c>
    </row>
    <row r="7" spans="1:2">
      <c r="A7" s="137" t="s">
        <v>68</v>
      </c>
      <c r="B7" s="138">
        <v>26</v>
      </c>
    </row>
    <row r="8" spans="1:2">
      <c r="A8" s="137" t="s">
        <v>72</v>
      </c>
      <c r="B8" s="138">
        <v>27</v>
      </c>
    </row>
    <row r="9" spans="1:2">
      <c r="A9" s="137" t="s">
        <v>225</v>
      </c>
      <c r="B9" s="138">
        <v>5</v>
      </c>
    </row>
    <row r="10" spans="1:2">
      <c r="A10" s="137" t="s">
        <v>76</v>
      </c>
      <c r="B10" s="138">
        <v>17</v>
      </c>
    </row>
    <row r="11" spans="1:2" s="51" customFormat="1">
      <c r="A11" s="139" t="s">
        <v>37</v>
      </c>
      <c r="B11" s="140">
        <f>SUM(B9:B10)</f>
        <v>22</v>
      </c>
    </row>
    <row r="12" spans="1:2">
      <c r="A12" s="144"/>
    </row>
    <row r="13" spans="1:2">
      <c r="A13" s="137" t="s">
        <v>226</v>
      </c>
    </row>
    <row r="14" spans="1:2">
      <c r="A14" s="137" t="s">
        <v>227</v>
      </c>
    </row>
    <row r="15" spans="1:2">
      <c r="A15" s="144"/>
    </row>
  </sheetData>
  <pageMargins left="0.70000000000000007" right="0.70000000000000007" top="0.75" bottom="0.75" header="0.30000000000000004" footer="0.30000000000000004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27"/>
  <sheetViews>
    <sheetView zoomScale="90" zoomScaleNormal="90" workbookViewId="0">
      <selection activeCell="F37" sqref="F37"/>
    </sheetView>
  </sheetViews>
  <sheetFormatPr defaultColWidth="8.7109375" defaultRowHeight="14.45"/>
  <cols>
    <col min="1" max="1" width="21.7109375" style="49" customWidth="1"/>
    <col min="2" max="16384" width="8.7109375" style="49"/>
  </cols>
  <sheetData>
    <row r="1" spans="1:5">
      <c r="A1" s="151" t="s">
        <v>228</v>
      </c>
    </row>
    <row r="2" spans="1:5">
      <c r="A2" s="151"/>
    </row>
    <row r="3" spans="1:5">
      <c r="A3" s="152" t="s">
        <v>174</v>
      </c>
      <c r="B3" s="154" t="s">
        <v>229</v>
      </c>
      <c r="C3" s="155" t="s">
        <v>230</v>
      </c>
      <c r="D3" s="154" t="s">
        <v>231</v>
      </c>
      <c r="E3" s="155" t="s">
        <v>232</v>
      </c>
    </row>
    <row r="4" spans="1:5">
      <c r="A4" s="137" t="s">
        <v>62</v>
      </c>
      <c r="B4" s="149"/>
      <c r="C4" s="146" t="s">
        <v>233</v>
      </c>
      <c r="D4" s="149"/>
      <c r="E4" s="146"/>
    </row>
    <row r="5" spans="1:5">
      <c r="A5" s="137" t="s">
        <v>210</v>
      </c>
      <c r="B5" s="149"/>
      <c r="C5" s="146" t="s">
        <v>233</v>
      </c>
      <c r="D5" s="149"/>
      <c r="E5" s="148"/>
    </row>
    <row r="6" spans="1:5">
      <c r="A6" s="137" t="s">
        <v>64</v>
      </c>
      <c r="B6" s="149"/>
      <c r="C6" s="146" t="s">
        <v>233</v>
      </c>
      <c r="D6" s="145"/>
      <c r="E6" s="146"/>
    </row>
    <row r="7" spans="1:5">
      <c r="A7" s="137" t="s">
        <v>65</v>
      </c>
      <c r="B7" s="145" t="s">
        <v>233</v>
      </c>
      <c r="C7" s="146" t="s">
        <v>233</v>
      </c>
      <c r="D7" s="149"/>
      <c r="E7" s="146"/>
    </row>
    <row r="8" spans="1:5">
      <c r="A8" s="137" t="s">
        <v>234</v>
      </c>
      <c r="B8" s="149"/>
      <c r="C8" s="148"/>
      <c r="D8" s="149"/>
      <c r="E8" s="148"/>
    </row>
    <row r="9" spans="1:5">
      <c r="A9" s="137" t="s">
        <v>235</v>
      </c>
      <c r="B9" s="149"/>
      <c r="C9" s="146" t="s">
        <v>233</v>
      </c>
      <c r="D9" s="149"/>
      <c r="E9" s="148"/>
    </row>
    <row r="10" spans="1:5">
      <c r="A10" s="137" t="s">
        <v>67</v>
      </c>
      <c r="B10" s="149"/>
      <c r="C10" s="146" t="s">
        <v>233</v>
      </c>
      <c r="D10" s="149"/>
      <c r="E10" s="146" t="s">
        <v>233</v>
      </c>
    </row>
    <row r="11" spans="1:5">
      <c r="A11" s="137" t="s">
        <v>68</v>
      </c>
      <c r="B11" s="145"/>
      <c r="C11" s="146" t="s">
        <v>233</v>
      </c>
      <c r="D11" s="145" t="s">
        <v>233</v>
      </c>
      <c r="E11" s="146"/>
    </row>
    <row r="12" spans="1:5">
      <c r="A12" s="137" t="s">
        <v>69</v>
      </c>
      <c r="B12" s="149"/>
      <c r="C12" s="146" t="s">
        <v>233</v>
      </c>
      <c r="D12" s="145" t="s">
        <v>233</v>
      </c>
      <c r="E12" s="146" t="s">
        <v>233</v>
      </c>
    </row>
    <row r="13" spans="1:5">
      <c r="A13" s="137" t="s">
        <v>70</v>
      </c>
      <c r="B13" s="149"/>
      <c r="C13" s="146" t="s">
        <v>233</v>
      </c>
      <c r="D13" s="149"/>
      <c r="E13" s="146"/>
    </row>
    <row r="14" spans="1:5">
      <c r="A14" s="137" t="s">
        <v>71</v>
      </c>
      <c r="B14" s="145"/>
      <c r="C14" s="146" t="s">
        <v>233</v>
      </c>
      <c r="D14" s="145" t="s">
        <v>233</v>
      </c>
      <c r="E14" s="146"/>
    </row>
    <row r="15" spans="1:5">
      <c r="A15" s="137" t="s">
        <v>72</v>
      </c>
      <c r="B15" s="145"/>
      <c r="C15" s="146"/>
      <c r="D15" s="145"/>
      <c r="E15" s="146"/>
    </row>
    <row r="16" spans="1:5">
      <c r="A16" s="137" t="s">
        <v>73</v>
      </c>
      <c r="B16" s="145"/>
      <c r="C16" s="146" t="s">
        <v>233</v>
      </c>
      <c r="D16" s="145"/>
      <c r="E16" s="146"/>
    </row>
    <row r="17" spans="1:5">
      <c r="A17" s="137" t="s">
        <v>74</v>
      </c>
      <c r="B17" s="145"/>
      <c r="C17" s="146"/>
      <c r="D17" s="145" t="s">
        <v>233</v>
      </c>
      <c r="E17" s="148"/>
    </row>
    <row r="18" spans="1:5">
      <c r="A18" s="137" t="s">
        <v>75</v>
      </c>
      <c r="B18" s="145" t="s">
        <v>233</v>
      </c>
      <c r="C18" s="146" t="s">
        <v>233</v>
      </c>
      <c r="D18" s="145" t="s">
        <v>233</v>
      </c>
      <c r="E18" s="148"/>
    </row>
    <row r="19" spans="1:5">
      <c r="A19" s="137" t="s">
        <v>77</v>
      </c>
      <c r="B19" s="149"/>
      <c r="C19" s="146" t="s">
        <v>233</v>
      </c>
      <c r="D19" s="149"/>
      <c r="E19" s="148"/>
    </row>
    <row r="20" spans="1:5">
      <c r="A20" s="137" t="s">
        <v>78</v>
      </c>
      <c r="B20" s="149"/>
      <c r="C20" s="146"/>
      <c r="D20" s="145" t="s">
        <v>233</v>
      </c>
      <c r="E20" s="146"/>
    </row>
    <row r="21" spans="1:5">
      <c r="A21" s="137" t="s">
        <v>79</v>
      </c>
      <c r="B21" s="145" t="s">
        <v>233</v>
      </c>
      <c r="C21" s="146" t="s">
        <v>233</v>
      </c>
      <c r="D21" s="145"/>
      <c r="E21" s="146" t="s">
        <v>233</v>
      </c>
    </row>
    <row r="22" spans="1:5">
      <c r="A22" s="137" t="s">
        <v>76</v>
      </c>
      <c r="B22" s="149"/>
      <c r="C22" s="146" t="s">
        <v>233</v>
      </c>
      <c r="D22" s="145" t="s">
        <v>233</v>
      </c>
      <c r="E22" s="146" t="s">
        <v>233</v>
      </c>
    </row>
    <row r="23" spans="1:5">
      <c r="A23" s="137" t="s">
        <v>80</v>
      </c>
      <c r="B23" s="145" t="s">
        <v>233</v>
      </c>
      <c r="C23" s="146" t="s">
        <v>233</v>
      </c>
      <c r="D23" s="149"/>
      <c r="E23" s="146"/>
    </row>
    <row r="24" spans="1:5">
      <c r="A24" s="153" t="s">
        <v>81</v>
      </c>
      <c r="B24" s="150" t="s">
        <v>233</v>
      </c>
      <c r="C24" s="147" t="s">
        <v>233</v>
      </c>
      <c r="D24" s="150"/>
      <c r="E24" s="147" t="s">
        <v>233</v>
      </c>
    </row>
    <row r="26" spans="1:5">
      <c r="A26" s="50" t="s">
        <v>236</v>
      </c>
    </row>
    <row r="27" spans="1:5">
      <c r="A27" s="49" t="s">
        <v>237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9"/>
  <sheetViews>
    <sheetView topLeftCell="A8" workbookViewId="0">
      <selection activeCell="A8" sqref="A8"/>
    </sheetView>
  </sheetViews>
  <sheetFormatPr defaultRowHeight="14.45"/>
  <cols>
    <col min="1" max="1" width="11.140625" customWidth="1"/>
    <col min="2" max="2" width="11.85546875" customWidth="1"/>
    <col min="3" max="3" width="9.140625" customWidth="1"/>
    <col min="4" max="4" width="9.42578125" customWidth="1"/>
    <col min="5" max="5" width="9.5703125" customWidth="1"/>
    <col min="12" max="12" width="9.140625" style="271"/>
    <col min="14" max="14" width="3.140625" customWidth="1"/>
    <col min="15" max="15" width="21.85546875" bestFit="1" customWidth="1"/>
  </cols>
  <sheetData>
    <row r="1" spans="1:7">
      <c r="B1" s="272"/>
      <c r="C1" s="272"/>
      <c r="D1" s="272"/>
      <c r="E1" s="272"/>
      <c r="F1" s="272"/>
    </row>
    <row r="2" spans="1:7">
      <c r="B2" s="272"/>
      <c r="C2" s="272"/>
      <c r="D2" s="272"/>
      <c r="E2" s="272"/>
      <c r="F2" s="272"/>
    </row>
    <row r="3" spans="1:7">
      <c r="B3" t="s">
        <v>12</v>
      </c>
      <c r="C3" t="s">
        <v>13</v>
      </c>
      <c r="D3" t="s">
        <v>14</v>
      </c>
      <c r="E3" t="s">
        <v>15</v>
      </c>
    </row>
    <row r="4" spans="1:7">
      <c r="A4" t="s">
        <v>16</v>
      </c>
      <c r="B4" s="273">
        <v>0.11148086522462562</v>
      </c>
      <c r="C4" s="273">
        <v>0.58432087511394715</v>
      </c>
      <c r="D4" s="273">
        <v>0.16411699335587449</v>
      </c>
      <c r="E4" s="273">
        <v>0.13214039917412251</v>
      </c>
      <c r="F4" s="273"/>
      <c r="G4" s="274"/>
    </row>
    <row r="5" spans="1:7">
      <c r="A5" t="s">
        <v>17</v>
      </c>
      <c r="B5" s="273">
        <v>0.8327787021630616</v>
      </c>
      <c r="C5" s="273">
        <v>0.27711941659070194</v>
      </c>
      <c r="D5" s="273">
        <v>0.40169768046721682</v>
      </c>
      <c r="E5" s="273">
        <v>0.36476256022023401</v>
      </c>
      <c r="F5" s="273"/>
      <c r="G5" s="274"/>
    </row>
    <row r="6" spans="1:7">
      <c r="A6" t="s">
        <v>2</v>
      </c>
      <c r="B6" s="273">
        <v>4.8252911813643926E-2</v>
      </c>
      <c r="C6" s="273">
        <v>6.1987237921604377E-2</v>
      </c>
      <c r="D6" s="273">
        <v>0.18962948951363109</v>
      </c>
      <c r="E6" s="273">
        <v>0.15760495526496904</v>
      </c>
      <c r="F6" s="273"/>
      <c r="G6" s="274"/>
    </row>
    <row r="7" spans="1:7">
      <c r="A7" t="s">
        <v>3</v>
      </c>
      <c r="B7" s="273">
        <v>7.4875207986688855E-3</v>
      </c>
      <c r="C7" s="273">
        <v>7.6572470373746579E-2</v>
      </c>
      <c r="D7" s="273">
        <v>0.2445558366632776</v>
      </c>
      <c r="E7" s="273">
        <v>0.34549208534067449</v>
      </c>
      <c r="F7" s="273"/>
      <c r="G7" s="274"/>
    </row>
    <row r="8" spans="1:7">
      <c r="A8" s="116" t="s">
        <v>18</v>
      </c>
      <c r="G8" s="272"/>
    </row>
    <row r="9" spans="1:7">
      <c r="E9" s="272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6"/>
  <sheetViews>
    <sheetView topLeftCell="A7" zoomScale="90" zoomScaleNormal="90" workbookViewId="0">
      <selection activeCell="Q29" sqref="Q29"/>
    </sheetView>
  </sheetViews>
  <sheetFormatPr defaultColWidth="8.7109375" defaultRowHeight="14.45"/>
  <cols>
    <col min="1" max="1" width="25.42578125" style="116" customWidth="1"/>
    <col min="2" max="16384" width="8.7109375" style="116"/>
  </cols>
  <sheetData>
    <row r="1" spans="1:6">
      <c r="A1" s="228" t="s">
        <v>19</v>
      </c>
      <c r="B1" s="228"/>
      <c r="C1" s="229"/>
      <c r="D1" s="229"/>
      <c r="E1" s="229"/>
      <c r="F1" s="229"/>
    </row>
    <row r="2" spans="1:6">
      <c r="A2" s="230"/>
      <c r="B2" s="230"/>
      <c r="C2" s="231"/>
      <c r="D2" s="231"/>
      <c r="E2" s="232"/>
      <c r="F2" s="231"/>
    </row>
    <row r="3" spans="1:6" ht="15" thickBot="1">
      <c r="B3" s="1">
        <v>2010</v>
      </c>
      <c r="C3" s="1">
        <v>2014</v>
      </c>
      <c r="D3" s="1">
        <v>2015</v>
      </c>
      <c r="E3" s="1">
        <v>2016</v>
      </c>
      <c r="F3" s="1">
        <v>2017</v>
      </c>
    </row>
    <row r="4" spans="1:6">
      <c r="A4" s="116" t="s">
        <v>20</v>
      </c>
      <c r="B4" s="233">
        <v>1151.21655393434</v>
      </c>
      <c r="C4" s="233">
        <v>1257.3</v>
      </c>
      <c r="D4" s="233">
        <v>1243.7</v>
      </c>
      <c r="E4" s="233">
        <v>1221.9814968999999</v>
      </c>
      <c r="F4" s="233">
        <v>1290.1999999999998</v>
      </c>
    </row>
    <row r="5" spans="1:6">
      <c r="A5" s="116" t="s">
        <v>21</v>
      </c>
      <c r="B5" s="233">
        <v>1709.6640728806342</v>
      </c>
      <c r="C5" s="233">
        <v>2972.4482880000005</v>
      </c>
      <c r="D5" s="233">
        <v>3110.9000000000005</v>
      </c>
      <c r="E5" s="233">
        <v>3135.5882499999998</v>
      </c>
      <c r="F5" s="233">
        <v>3280</v>
      </c>
    </row>
    <row r="7" spans="1:6">
      <c r="A7" s="244" t="s">
        <v>22</v>
      </c>
    </row>
    <row r="47" spans="1:1">
      <c r="A47" s="215"/>
    </row>
    <row r="48" spans="1:1">
      <c r="A48" s="215"/>
    </row>
    <row r="49" spans="1:1">
      <c r="A49" s="215"/>
    </row>
    <row r="50" spans="1:1">
      <c r="A50" s="224"/>
    </row>
    <row r="51" spans="1:1">
      <c r="A51" s="215"/>
    </row>
    <row r="52" spans="1:1">
      <c r="A52" s="224"/>
    </row>
    <row r="53" spans="1:1">
      <c r="A53" s="215"/>
    </row>
    <row r="54" spans="1:1">
      <c r="A54" s="215"/>
    </row>
    <row r="55" spans="1:1">
      <c r="A55" s="215"/>
    </row>
    <row r="56" spans="1:1">
      <c r="A56" s="215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40"/>
  <sheetViews>
    <sheetView zoomScale="80" zoomScaleNormal="80" workbookViewId="0">
      <selection activeCell="A2" sqref="A2"/>
    </sheetView>
  </sheetViews>
  <sheetFormatPr defaultColWidth="8.85546875" defaultRowHeight="14.45"/>
  <cols>
    <col min="1" max="1" width="59" style="215" customWidth="1"/>
    <col min="2" max="5" width="10.42578125" style="215" customWidth="1"/>
    <col min="6" max="6" width="6.85546875" style="215" customWidth="1"/>
    <col min="7" max="7" width="9.85546875" style="215" bestFit="1" customWidth="1"/>
    <col min="8" max="8" width="1.28515625" style="215" customWidth="1"/>
    <col min="9" max="9" width="10.7109375" style="215" customWidth="1"/>
    <col min="10" max="10" width="8.85546875" style="215"/>
    <col min="11" max="18" width="10.42578125" style="215" bestFit="1" customWidth="1"/>
    <col min="19" max="16384" width="8.85546875" style="215"/>
  </cols>
  <sheetData>
    <row r="1" spans="1:18">
      <c r="A1" s="214" t="s">
        <v>23</v>
      </c>
    </row>
    <row r="2" spans="1:18">
      <c r="A2" s="214"/>
    </row>
    <row r="3" spans="1:18">
      <c r="A3" s="216"/>
      <c r="B3" s="217"/>
      <c r="C3" s="217"/>
      <c r="D3" s="217"/>
      <c r="E3" s="217"/>
      <c r="F3" s="217"/>
      <c r="G3" s="217"/>
      <c r="H3" s="217"/>
      <c r="I3" s="218" t="s">
        <v>24</v>
      </c>
    </row>
    <row r="4" spans="1:18" ht="72.599999999999994">
      <c r="A4" s="2"/>
      <c r="B4" s="2"/>
      <c r="C4" s="2"/>
      <c r="D4" s="2"/>
      <c r="E4" s="2"/>
      <c r="F4" s="219" t="s">
        <v>25</v>
      </c>
      <c r="G4" s="219" t="s">
        <v>26</v>
      </c>
      <c r="H4" s="220"/>
      <c r="I4" s="220" t="s">
        <v>27</v>
      </c>
    </row>
    <row r="5" spans="1:18">
      <c r="A5" s="3"/>
      <c r="B5" s="217">
        <v>2010</v>
      </c>
      <c r="C5" s="217">
        <v>2015</v>
      </c>
      <c r="D5" s="217">
        <v>2016</v>
      </c>
      <c r="E5" s="217">
        <v>2017</v>
      </c>
      <c r="F5" s="218">
        <v>2017</v>
      </c>
      <c r="G5" s="218" t="s">
        <v>28</v>
      </c>
      <c r="H5" s="218"/>
      <c r="I5" s="218" t="s">
        <v>28</v>
      </c>
      <c r="J5" s="4"/>
    </row>
    <row r="6" spans="1:18">
      <c r="A6" s="4"/>
      <c r="B6" s="4"/>
      <c r="C6" s="4"/>
      <c r="D6" s="4"/>
      <c r="E6" s="4"/>
      <c r="F6" s="5"/>
      <c r="G6" s="5"/>
      <c r="H6" s="5"/>
      <c r="I6" s="5"/>
      <c r="J6" s="4"/>
    </row>
    <row r="7" spans="1:18">
      <c r="A7" s="4" t="s">
        <v>29</v>
      </c>
      <c r="B7" s="4"/>
      <c r="C7" s="4"/>
      <c r="D7" s="4"/>
      <c r="E7" s="4"/>
      <c r="F7" s="5"/>
      <c r="G7" s="5"/>
      <c r="H7" s="5"/>
      <c r="I7" s="5"/>
      <c r="J7" s="4"/>
    </row>
    <row r="8" spans="1:18">
      <c r="A8" s="215" t="s">
        <v>30</v>
      </c>
      <c r="B8" s="221">
        <v>248.59879999999998</v>
      </c>
      <c r="C8" s="221">
        <v>285.25</v>
      </c>
      <c r="D8" s="221">
        <v>285.8</v>
      </c>
      <c r="E8" s="221">
        <v>248.3</v>
      </c>
      <c r="F8" s="221">
        <v>3.6345272772516362</v>
      </c>
      <c r="G8" s="221">
        <v>86.87893631910427</v>
      </c>
      <c r="H8" s="221"/>
      <c r="I8" s="221">
        <v>95.8</v>
      </c>
      <c r="J8" s="222"/>
      <c r="L8" s="221"/>
      <c r="M8" s="221"/>
      <c r="N8" s="221"/>
      <c r="O8" s="221"/>
      <c r="P8" s="221"/>
      <c r="Q8" s="221"/>
      <c r="R8" s="221"/>
    </row>
    <row r="9" spans="1:18">
      <c r="A9" s="215" t="s">
        <v>31</v>
      </c>
      <c r="B9" s="221">
        <v>231.36659</v>
      </c>
      <c r="C9" s="221">
        <v>191.16900000000001</v>
      </c>
      <c r="D9" s="221">
        <v>188.6</v>
      </c>
      <c r="E9" s="221">
        <v>187.1</v>
      </c>
      <c r="F9" s="221">
        <v>2.7387033973974266</v>
      </c>
      <c r="G9" s="221">
        <v>99.204665959703078</v>
      </c>
      <c r="H9" s="221"/>
      <c r="I9" s="221">
        <v>98.4</v>
      </c>
      <c r="J9" s="222"/>
      <c r="L9" s="221"/>
      <c r="M9" s="221"/>
      <c r="N9" s="221"/>
      <c r="O9" s="221"/>
      <c r="P9" s="221"/>
      <c r="Q9" s="221"/>
      <c r="R9" s="221"/>
    </row>
    <row r="10" spans="1:18">
      <c r="A10" s="215" t="s">
        <v>32</v>
      </c>
      <c r="B10" s="221">
        <v>2408.0541800000001</v>
      </c>
      <c r="C10" s="221">
        <v>2964.3</v>
      </c>
      <c r="D10" s="221">
        <v>3047.8695456</v>
      </c>
      <c r="E10" s="221">
        <v>3118.4</v>
      </c>
      <c r="F10" s="221">
        <v>45.646032466296823</v>
      </c>
      <c r="G10" s="221">
        <v>102.31409032915533</v>
      </c>
      <c r="H10" s="221"/>
      <c r="I10" s="221">
        <v>101.1</v>
      </c>
      <c r="J10" s="222"/>
      <c r="L10" s="221"/>
      <c r="M10" s="221"/>
      <c r="N10" s="221"/>
      <c r="O10" s="221"/>
      <c r="P10" s="221"/>
      <c r="Q10" s="221"/>
      <c r="R10" s="221"/>
    </row>
    <row r="11" spans="1:18" ht="16.5">
      <c r="A11" s="215" t="s">
        <v>33</v>
      </c>
      <c r="B11" s="221">
        <v>2029.5047337217989</v>
      </c>
      <c r="C11" s="221">
        <v>2232.4122750219926</v>
      </c>
      <c r="D11" s="221">
        <v>2285.201</v>
      </c>
      <c r="E11" s="221">
        <v>2307.1999999999998</v>
      </c>
      <c r="F11" s="221">
        <v>33.771974764699856</v>
      </c>
      <c r="G11" s="221">
        <v>100.96267243012758</v>
      </c>
      <c r="H11" s="221"/>
      <c r="I11" s="221">
        <v>98.5</v>
      </c>
      <c r="J11" s="222"/>
      <c r="L11" s="221"/>
      <c r="M11" s="221"/>
      <c r="N11" s="221"/>
      <c r="O11" s="221"/>
      <c r="P11" s="221"/>
      <c r="Q11" s="221"/>
      <c r="R11" s="221"/>
    </row>
    <row r="12" spans="1:18">
      <c r="A12" s="215" t="s">
        <v>34</v>
      </c>
      <c r="B12" s="221">
        <v>464.64610932095098</v>
      </c>
      <c r="C12" s="221">
        <v>552.20000000000005</v>
      </c>
      <c r="D12" s="221">
        <v>563.856942</v>
      </c>
      <c r="E12" s="221">
        <v>577.5</v>
      </c>
      <c r="F12" s="221">
        <v>8.453240042741923</v>
      </c>
      <c r="G12" s="221">
        <v>102.41959564275436</v>
      </c>
      <c r="H12" s="221"/>
      <c r="I12" s="221">
        <v>100.8</v>
      </c>
      <c r="J12" s="222"/>
      <c r="L12" s="221"/>
      <c r="M12" s="221"/>
      <c r="N12" s="221"/>
      <c r="O12" s="221"/>
      <c r="P12" s="221"/>
      <c r="Q12" s="221"/>
      <c r="R12" s="221"/>
    </row>
    <row r="13" spans="1:18" ht="16.5">
      <c r="A13" s="215" t="s">
        <v>35</v>
      </c>
      <c r="B13" s="221">
        <v>196.922337183</v>
      </c>
      <c r="C13" s="221">
        <v>196.2</v>
      </c>
      <c r="D13" s="221">
        <v>202.925736</v>
      </c>
      <c r="E13" s="221">
        <v>209.2</v>
      </c>
      <c r="F13" s="221">
        <v>3.0621953540114464</v>
      </c>
      <c r="G13" s="221">
        <v>103.09190156146582</v>
      </c>
      <c r="H13" s="221"/>
      <c r="I13" s="221">
        <v>101</v>
      </c>
      <c r="J13" s="222"/>
      <c r="L13" s="221"/>
      <c r="M13" s="221"/>
      <c r="N13" s="221"/>
      <c r="O13" s="221"/>
      <c r="P13" s="221"/>
      <c r="Q13" s="221"/>
      <c r="R13" s="221"/>
    </row>
    <row r="14" spans="1:18">
      <c r="A14" s="215" t="s">
        <v>36</v>
      </c>
      <c r="B14" s="221">
        <v>155</v>
      </c>
      <c r="C14" s="221">
        <v>165.6</v>
      </c>
      <c r="D14" s="221">
        <v>173.46533759999997</v>
      </c>
      <c r="E14" s="221">
        <v>184</v>
      </c>
      <c r="F14" s="221">
        <v>2.6933266976008898</v>
      </c>
      <c r="G14" s="221">
        <v>106.07306482421998</v>
      </c>
      <c r="H14" s="221"/>
      <c r="I14" s="221">
        <v>104.7</v>
      </c>
      <c r="J14" s="222"/>
      <c r="L14" s="221"/>
      <c r="M14" s="221"/>
      <c r="N14" s="221"/>
      <c r="O14" s="221"/>
      <c r="P14" s="221"/>
      <c r="Q14" s="221"/>
      <c r="R14" s="221"/>
    </row>
    <row r="15" spans="1:18">
      <c r="A15" s="4" t="s">
        <v>37</v>
      </c>
      <c r="B15" s="6">
        <v>5734.0927502257491</v>
      </c>
      <c r="C15" s="6">
        <v>6587.1312750219922</v>
      </c>
      <c r="D15" s="6">
        <v>6747.7185611999994</v>
      </c>
      <c r="E15" s="6">
        <v>6831.7</v>
      </c>
      <c r="F15" s="7">
        <v>100</v>
      </c>
      <c r="G15" s="6">
        <v>101.2445901238813</v>
      </c>
      <c r="H15" s="6"/>
      <c r="I15" s="6">
        <v>99.983984939125747</v>
      </c>
      <c r="J15" s="222"/>
      <c r="K15" s="221"/>
      <c r="L15" s="221"/>
      <c r="M15" s="221"/>
      <c r="N15" s="221"/>
      <c r="O15" s="221"/>
      <c r="P15" s="221"/>
      <c r="Q15" s="221"/>
      <c r="R15" s="221"/>
    </row>
    <row r="16" spans="1:18">
      <c r="A16" s="4" t="s">
        <v>38</v>
      </c>
      <c r="B16" s="6">
        <v>11.917316594768559</v>
      </c>
      <c r="C16" s="6">
        <v>11.972195244314234</v>
      </c>
      <c r="D16" s="6">
        <v>12.732255570052159</v>
      </c>
      <c r="E16" s="6">
        <v>12.497225373326504</v>
      </c>
      <c r="F16" s="6"/>
      <c r="G16" s="6"/>
      <c r="H16" s="6"/>
      <c r="I16" s="6"/>
      <c r="J16" s="222"/>
      <c r="K16" s="221"/>
      <c r="L16" s="221"/>
      <c r="M16" s="221"/>
      <c r="N16" s="221"/>
      <c r="O16" s="221"/>
      <c r="P16" s="221"/>
      <c r="Q16" s="221"/>
      <c r="R16" s="221"/>
    </row>
    <row r="17" spans="1:18">
      <c r="A17" s="4"/>
      <c r="B17" s="6"/>
      <c r="C17" s="6"/>
      <c r="D17" s="6"/>
      <c r="E17" s="6"/>
      <c r="F17" s="6"/>
      <c r="G17" s="6"/>
      <c r="H17" s="6"/>
      <c r="I17" s="6"/>
      <c r="J17" s="222"/>
      <c r="K17" s="221"/>
      <c r="L17" s="221"/>
      <c r="M17" s="221"/>
      <c r="N17" s="221"/>
      <c r="O17" s="221"/>
      <c r="P17" s="221"/>
      <c r="Q17" s="221"/>
      <c r="R17" s="221"/>
    </row>
    <row r="18" spans="1:18">
      <c r="A18" s="4" t="s">
        <v>39</v>
      </c>
      <c r="B18" s="4"/>
      <c r="C18" s="4"/>
      <c r="D18" s="4"/>
      <c r="E18" s="4"/>
      <c r="F18" s="4"/>
      <c r="G18" s="5"/>
      <c r="H18" s="5"/>
      <c r="I18" s="5"/>
      <c r="J18" s="4"/>
    </row>
    <row r="19" spans="1:18">
      <c r="A19" s="215" t="s">
        <v>40</v>
      </c>
      <c r="B19" s="223">
        <v>7</v>
      </c>
      <c r="C19" s="223">
        <v>7.5</v>
      </c>
      <c r="D19" s="223">
        <v>7.68825</v>
      </c>
      <c r="E19" s="223">
        <v>7.8</v>
      </c>
      <c r="F19" s="223">
        <v>0.1706708677957201</v>
      </c>
      <c r="G19" s="221">
        <v>101.45351673007512</v>
      </c>
      <c r="H19" s="221"/>
      <c r="I19" s="221">
        <v>100.3</v>
      </c>
      <c r="J19" s="222"/>
      <c r="K19" s="221"/>
      <c r="L19" s="221"/>
      <c r="M19" s="221"/>
      <c r="N19" s="221"/>
      <c r="O19" s="221"/>
      <c r="P19" s="221"/>
      <c r="Q19" s="221"/>
      <c r="R19" s="221"/>
    </row>
    <row r="20" spans="1:18">
      <c r="A20" s="215" t="s">
        <v>41</v>
      </c>
      <c r="B20" s="223">
        <v>141</v>
      </c>
      <c r="C20" s="223">
        <v>183.6</v>
      </c>
      <c r="D20" s="223">
        <v>190.07997839999999</v>
      </c>
      <c r="E20" s="223">
        <v>187.1</v>
      </c>
      <c r="F20" s="223">
        <v>4.0939127390486192</v>
      </c>
      <c r="G20" s="221">
        <v>98.432250242722034</v>
      </c>
      <c r="H20" s="221"/>
      <c r="I20" s="221">
        <v>96.5</v>
      </c>
      <c r="J20" s="222"/>
      <c r="K20" s="221"/>
      <c r="L20" s="221"/>
      <c r="M20" s="221"/>
      <c r="N20" s="221"/>
      <c r="O20" s="221"/>
      <c r="P20" s="221"/>
      <c r="Q20" s="221"/>
      <c r="R20" s="221"/>
    </row>
    <row r="21" spans="1:18">
      <c r="A21" s="215" t="s">
        <v>42</v>
      </c>
      <c r="B21" s="223">
        <v>287.25</v>
      </c>
      <c r="C21" s="223">
        <v>300.89999999999998</v>
      </c>
      <c r="D21" s="223">
        <v>269.34311250000002</v>
      </c>
      <c r="E21" s="223">
        <v>284.3</v>
      </c>
      <c r="F21" s="223">
        <v>6.2207343223491325</v>
      </c>
      <c r="G21" s="221">
        <v>105.55309818809641</v>
      </c>
      <c r="H21" s="221"/>
      <c r="I21" s="221">
        <v>102.8</v>
      </c>
      <c r="J21" s="222"/>
      <c r="K21" s="221"/>
      <c r="L21" s="221"/>
      <c r="M21" s="221"/>
      <c r="N21" s="221"/>
      <c r="O21" s="221"/>
      <c r="P21" s="221"/>
      <c r="Q21" s="221"/>
      <c r="R21" s="221"/>
    </row>
    <row r="22" spans="1:18" s="224" customFormat="1" ht="29.1">
      <c r="A22" s="224" t="s">
        <v>43</v>
      </c>
      <c r="B22" s="225">
        <v>1108</v>
      </c>
      <c r="C22" s="225">
        <v>1188.4000000000001</v>
      </c>
      <c r="D22" s="225">
        <v>1271.9000000000001</v>
      </c>
      <c r="E22" s="225">
        <v>1356.8</v>
      </c>
      <c r="F22" s="223">
        <v>29.687978644260642</v>
      </c>
      <c r="G22" s="221">
        <v>106.6750530702099</v>
      </c>
      <c r="H22" s="221"/>
      <c r="I22" s="221">
        <v>105.1</v>
      </c>
      <c r="J22" s="226"/>
      <c r="K22" s="227"/>
      <c r="L22" s="221"/>
      <c r="M22" s="227"/>
      <c r="N22" s="227"/>
      <c r="O22" s="227"/>
      <c r="P22" s="227"/>
      <c r="Q22" s="227"/>
      <c r="R22" s="227"/>
    </row>
    <row r="23" spans="1:18">
      <c r="A23" s="215" t="s">
        <v>44</v>
      </c>
      <c r="B23" s="223">
        <v>293.96655393433997</v>
      </c>
      <c r="C23" s="223">
        <v>296.5</v>
      </c>
      <c r="D23" s="223">
        <v>302.15840600000001</v>
      </c>
      <c r="E23" s="223">
        <v>328.4</v>
      </c>
      <c r="F23" s="223">
        <v>7.1856811518095487</v>
      </c>
      <c r="G23" s="221">
        <v>108.68471420252328</v>
      </c>
      <c r="H23" s="221"/>
      <c r="I23" s="221">
        <v>99.7</v>
      </c>
      <c r="J23" s="222"/>
      <c r="K23" s="221"/>
      <c r="L23" s="221"/>
      <c r="M23" s="221"/>
      <c r="N23" s="221"/>
      <c r="O23" s="221"/>
      <c r="P23" s="221"/>
      <c r="Q23" s="221"/>
      <c r="R23" s="221"/>
    </row>
    <row r="24" spans="1:18" s="224" customFormat="1">
      <c r="A24" s="224" t="s">
        <v>45</v>
      </c>
      <c r="B24" s="225">
        <v>231.9</v>
      </c>
      <c r="C24" s="225">
        <v>1511.7</v>
      </c>
      <c r="D24" s="225">
        <v>1451.8</v>
      </c>
      <c r="E24" s="225">
        <v>1504.4</v>
      </c>
      <c r="F24" s="223">
        <v>32.91759660408735</v>
      </c>
      <c r="G24" s="221">
        <v>103.62308857969418</v>
      </c>
      <c r="H24" s="221"/>
      <c r="I24" s="221">
        <v>105.2</v>
      </c>
      <c r="J24" s="226"/>
      <c r="K24" s="227"/>
      <c r="L24" s="221"/>
      <c r="M24" s="227"/>
      <c r="N24" s="227"/>
      <c r="O24" s="227"/>
      <c r="P24" s="227"/>
      <c r="Q24" s="227"/>
      <c r="R24" s="227"/>
    </row>
    <row r="25" spans="1:18">
      <c r="A25" s="215" t="s">
        <v>46</v>
      </c>
      <c r="B25" s="223">
        <v>53</v>
      </c>
      <c r="C25" s="223">
        <v>59.4</v>
      </c>
      <c r="D25" s="223">
        <v>60.6</v>
      </c>
      <c r="E25" s="223">
        <v>60.8</v>
      </c>
      <c r="F25" s="223">
        <v>1.3303575335871516</v>
      </c>
      <c r="G25" s="221">
        <v>100.33003300330033</v>
      </c>
      <c r="H25" s="221"/>
      <c r="I25" s="221">
        <v>99.8</v>
      </c>
      <c r="J25" s="222"/>
      <c r="K25" s="221"/>
      <c r="L25" s="221"/>
      <c r="M25" s="221"/>
      <c r="N25" s="221"/>
      <c r="O25" s="221"/>
      <c r="P25" s="221"/>
      <c r="Q25" s="221"/>
      <c r="R25" s="221"/>
    </row>
    <row r="26" spans="1:18">
      <c r="A26" s="215" t="s">
        <v>47</v>
      </c>
      <c r="B26" s="223">
        <v>177</v>
      </c>
      <c r="C26" s="223">
        <v>169.4</v>
      </c>
      <c r="D26" s="223">
        <v>166</v>
      </c>
      <c r="E26" s="223">
        <v>170</v>
      </c>
      <c r="F26" s="223">
        <v>3.7197496827272332</v>
      </c>
      <c r="G26" s="221">
        <v>102.40963855421687</v>
      </c>
      <c r="H26" s="221"/>
      <c r="I26" s="221">
        <v>101.2</v>
      </c>
      <c r="J26" s="222"/>
      <c r="K26" s="221"/>
      <c r="L26" s="221"/>
      <c r="M26" s="221"/>
      <c r="N26" s="221"/>
      <c r="O26" s="221"/>
      <c r="P26" s="221"/>
      <c r="Q26" s="221"/>
      <c r="R26" s="221"/>
    </row>
    <row r="27" spans="1:18">
      <c r="A27" s="215" t="s">
        <v>48</v>
      </c>
      <c r="B27" s="223">
        <v>309.76407288063405</v>
      </c>
      <c r="C27" s="223">
        <v>343.9</v>
      </c>
      <c r="D27" s="223">
        <v>343.6</v>
      </c>
      <c r="E27" s="223">
        <v>350.2</v>
      </c>
      <c r="F27" s="223">
        <v>7.6626843464181</v>
      </c>
      <c r="G27" s="221">
        <v>101.9208381839348</v>
      </c>
      <c r="H27" s="221"/>
      <c r="I27" s="221">
        <v>100.9</v>
      </c>
      <c r="J27" s="222"/>
      <c r="K27" s="221"/>
      <c r="L27" s="221"/>
      <c r="M27" s="221"/>
      <c r="N27" s="221"/>
      <c r="O27" s="221"/>
      <c r="P27" s="221"/>
      <c r="Q27" s="221"/>
      <c r="R27" s="221"/>
    </row>
    <row r="28" spans="1:18">
      <c r="A28" s="215" t="s">
        <v>49</v>
      </c>
      <c r="B28" s="223">
        <v>252</v>
      </c>
      <c r="C28" s="223">
        <v>293.3</v>
      </c>
      <c r="D28" s="223">
        <v>294.39999999999998</v>
      </c>
      <c r="E28" s="223">
        <v>320.39999999999998</v>
      </c>
      <c r="F28" s="223">
        <v>7.010634107916502</v>
      </c>
      <c r="G28" s="221">
        <v>108.83152173913044</v>
      </c>
      <c r="H28" s="221"/>
      <c r="I28" s="221">
        <v>101.9</v>
      </c>
      <c r="J28" s="222"/>
      <c r="K28" s="221"/>
      <c r="L28" s="221"/>
      <c r="M28" s="221"/>
      <c r="N28" s="221"/>
      <c r="O28" s="221"/>
      <c r="P28" s="221"/>
      <c r="Q28" s="221"/>
      <c r="R28" s="221"/>
    </row>
    <row r="29" spans="1:18">
      <c r="A29" s="4" t="s">
        <v>37</v>
      </c>
      <c r="B29" s="8">
        <v>2860.8806268149742</v>
      </c>
      <c r="C29" s="8">
        <v>4354.6000000000004</v>
      </c>
      <c r="D29" s="8">
        <v>4357.5697468999997</v>
      </c>
      <c r="E29" s="8">
        <v>4570.2</v>
      </c>
      <c r="F29" s="223">
        <v>100</v>
      </c>
      <c r="G29" s="8">
        <v>104.87956052226741</v>
      </c>
      <c r="H29" s="8"/>
      <c r="I29" s="8">
        <v>103.46346028185474</v>
      </c>
      <c r="J29" s="222"/>
      <c r="K29" s="221"/>
      <c r="L29" s="221"/>
      <c r="M29" s="221"/>
      <c r="N29" s="221"/>
      <c r="O29" s="221"/>
      <c r="P29" s="221"/>
      <c r="Q29" s="221"/>
      <c r="R29" s="221"/>
    </row>
    <row r="30" spans="1:18">
      <c r="A30" s="4" t="s">
        <v>38</v>
      </c>
      <c r="B30" s="8">
        <v>5.9458438596501075</v>
      </c>
      <c r="C30" s="8">
        <v>7.9145411309138822</v>
      </c>
      <c r="D30" s="8">
        <v>8.2222889379060806</v>
      </c>
      <c r="E30" s="8">
        <v>8.3602645609697124</v>
      </c>
      <c r="F30" s="9" t="s">
        <v>50</v>
      </c>
      <c r="G30" s="9" t="s">
        <v>50</v>
      </c>
      <c r="I30" s="9" t="s">
        <v>50</v>
      </c>
      <c r="J30" s="222"/>
    </row>
    <row r="31" spans="1:18">
      <c r="A31" s="4"/>
      <c r="B31" s="8"/>
      <c r="C31" s="8"/>
      <c r="D31" s="8"/>
      <c r="E31" s="8"/>
      <c r="F31" s="9"/>
      <c r="G31" s="9"/>
      <c r="I31" s="9"/>
      <c r="J31" s="222"/>
    </row>
    <row r="32" spans="1:18" ht="16.5">
      <c r="A32" s="10" t="s">
        <v>51</v>
      </c>
      <c r="B32" s="11">
        <v>8594.9733770407238</v>
      </c>
      <c r="C32" s="11">
        <v>10941.731275021993</v>
      </c>
      <c r="D32" s="11">
        <v>11105.2883081</v>
      </c>
      <c r="E32" s="11">
        <v>11401.9</v>
      </c>
      <c r="F32" s="9" t="s">
        <v>50</v>
      </c>
      <c r="G32" s="9" t="s">
        <v>50</v>
      </c>
      <c r="H32" s="4"/>
      <c r="I32" s="9" t="s">
        <v>50</v>
      </c>
    </row>
    <row r="33" spans="1:9">
      <c r="A33" s="4" t="s">
        <v>38</v>
      </c>
      <c r="B33" s="11">
        <v>17.863160454418665</v>
      </c>
      <c r="C33" s="11">
        <v>19.886736375228118</v>
      </c>
      <c r="D33" s="11">
        <v>20.954544507958239</v>
      </c>
      <c r="E33" s="11">
        <v>20.857489934296218</v>
      </c>
      <c r="F33" s="9" t="s">
        <v>50</v>
      </c>
      <c r="G33" s="9" t="s">
        <v>50</v>
      </c>
      <c r="H33" s="4"/>
      <c r="I33" s="9" t="s">
        <v>50</v>
      </c>
    </row>
    <row r="34" spans="1:9">
      <c r="A34" s="217"/>
      <c r="B34" s="217"/>
      <c r="C34" s="217"/>
      <c r="D34" s="217"/>
      <c r="E34" s="217"/>
      <c r="F34" s="217"/>
      <c r="G34" s="217"/>
      <c r="H34" s="217"/>
      <c r="I34" s="217"/>
    </row>
    <row r="36" spans="1:9" ht="16.5">
      <c r="A36" s="215" t="s">
        <v>52</v>
      </c>
    </row>
    <row r="37" spans="1:9" ht="16.5">
      <c r="A37" s="215" t="s">
        <v>53</v>
      </c>
    </row>
    <row r="38" spans="1:9" ht="30.6" customHeight="1">
      <c r="A38" s="284" t="s">
        <v>54</v>
      </c>
      <c r="B38" s="284"/>
      <c r="C38" s="284"/>
      <c r="D38" s="284"/>
      <c r="E38" s="284"/>
      <c r="F38" s="284"/>
      <c r="G38" s="284"/>
      <c r="H38" s="284"/>
      <c r="I38" s="284"/>
    </row>
    <row r="40" spans="1:9">
      <c r="A40" s="215" t="s">
        <v>55</v>
      </c>
    </row>
  </sheetData>
  <mergeCells count="1">
    <mergeCell ref="A38:I38"/>
  </mergeCells>
  <pageMargins left="0.70866141732283472" right="0.70866141732283472" top="0.74803149606299213" bottom="0.74803149606299213" header="0.31496062992125984" footer="0.31496062992125984"/>
  <pageSetup paperSize="9" scale="81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31"/>
  <sheetViews>
    <sheetView zoomScale="80" zoomScaleNormal="80" workbookViewId="0">
      <selection activeCell="A2" sqref="A2"/>
    </sheetView>
  </sheetViews>
  <sheetFormatPr defaultColWidth="8.7109375" defaultRowHeight="12.95"/>
  <cols>
    <col min="1" max="1" width="20.7109375" style="12" customWidth="1"/>
    <col min="2" max="2" width="9.42578125" style="12" customWidth="1"/>
    <col min="3" max="3" width="8.140625" style="12" customWidth="1"/>
    <col min="4" max="4" width="12.5703125" style="12" customWidth="1"/>
    <col min="5" max="5" width="2.85546875" style="12" customWidth="1"/>
    <col min="6" max="7" width="8.5703125" style="12" customWidth="1"/>
    <col min="8" max="8" width="13.140625" style="12" bestFit="1" customWidth="1"/>
    <col min="9" max="9" width="3.42578125" style="12" customWidth="1"/>
    <col min="10" max="10" width="6.85546875" style="12" customWidth="1"/>
    <col min="11" max="11" width="7.5703125" style="12" customWidth="1"/>
    <col min="12" max="12" width="13.140625" style="12" bestFit="1" customWidth="1"/>
    <col min="13" max="14" width="8.7109375" style="12"/>
    <col min="15" max="15" width="12.7109375" style="12" customWidth="1"/>
    <col min="16" max="17" width="10.42578125" style="12" customWidth="1"/>
    <col min="18" max="16384" width="8.7109375" style="12"/>
  </cols>
  <sheetData>
    <row r="1" spans="1:17">
      <c r="A1" s="12" t="s">
        <v>56</v>
      </c>
      <c r="F1" s="13"/>
    </row>
    <row r="3" spans="1:17">
      <c r="A3" s="14"/>
      <c r="B3" s="14"/>
      <c r="C3" s="14"/>
      <c r="D3" s="14"/>
      <c r="E3" s="14"/>
      <c r="F3" s="14"/>
      <c r="G3" s="15"/>
      <c r="H3" s="15"/>
      <c r="I3" s="15"/>
      <c r="J3" s="15"/>
      <c r="K3" s="15"/>
      <c r="L3" s="14" t="s">
        <v>57</v>
      </c>
    </row>
    <row r="4" spans="1:17" ht="14.45">
      <c r="B4" s="285" t="s">
        <v>58</v>
      </c>
      <c r="C4" s="285"/>
      <c r="D4" s="285"/>
      <c r="E4" s="16"/>
      <c r="F4" s="286" t="s">
        <v>59</v>
      </c>
      <c r="G4" s="286"/>
      <c r="H4" s="286"/>
      <c r="I4" s="17"/>
      <c r="J4" s="286" t="s">
        <v>60</v>
      </c>
      <c r="K4" s="286"/>
      <c r="L4" s="286"/>
    </row>
    <row r="5" spans="1:17">
      <c r="A5" s="14"/>
      <c r="B5" s="278">
        <v>2016</v>
      </c>
      <c r="C5" s="278">
        <v>2017</v>
      </c>
      <c r="D5" s="278" t="s">
        <v>61</v>
      </c>
      <c r="E5" s="278"/>
      <c r="F5" s="278">
        <v>2016</v>
      </c>
      <c r="G5" s="278">
        <v>2017</v>
      </c>
      <c r="H5" s="278" t="s">
        <v>61</v>
      </c>
      <c r="I5" s="15"/>
      <c r="J5" s="278">
        <v>2016</v>
      </c>
      <c r="K5" s="278">
        <v>2017</v>
      </c>
      <c r="L5" s="278" t="s">
        <v>61</v>
      </c>
    </row>
    <row r="6" spans="1:17">
      <c r="A6" s="18" t="s">
        <v>62</v>
      </c>
      <c r="B6" s="19">
        <v>396332.43629314692</v>
      </c>
      <c r="C6" s="19">
        <v>400162.71061504167</v>
      </c>
      <c r="D6" s="20">
        <v>0.96642968658302919</v>
      </c>
      <c r="E6" s="19"/>
      <c r="F6" s="19">
        <v>317546.89584975736</v>
      </c>
      <c r="G6" s="19">
        <v>332365.26814581751</v>
      </c>
      <c r="H6" s="35">
        <v>4.6665146124027101</v>
      </c>
      <c r="J6" s="19">
        <v>35715.381842342627</v>
      </c>
      <c r="K6" s="19">
        <v>36483.099388489289</v>
      </c>
      <c r="L6" s="35">
        <v>2.1495431563228822</v>
      </c>
      <c r="N6" s="20"/>
      <c r="P6" s="21"/>
      <c r="Q6" s="21"/>
    </row>
    <row r="7" spans="1:17">
      <c r="A7" s="18" t="s">
        <v>63</v>
      </c>
      <c r="B7" s="19">
        <v>13083.66460037248</v>
      </c>
      <c r="C7" s="19">
        <v>13348.48270158513</v>
      </c>
      <c r="D7" s="35">
        <v>2.0240361496664363</v>
      </c>
      <c r="E7" s="19"/>
      <c r="F7" s="19">
        <v>21250.091437817337</v>
      </c>
      <c r="G7" s="19">
        <v>22761.552454829696</v>
      </c>
      <c r="H7" s="35">
        <v>7.1127271213643608</v>
      </c>
      <c r="J7" s="19">
        <v>627.84679051527371</v>
      </c>
      <c r="K7" s="19">
        <v>676.1636792124682</v>
      </c>
      <c r="L7" s="35">
        <v>7.6956495481231695</v>
      </c>
      <c r="N7" s="20"/>
      <c r="P7" s="21"/>
      <c r="Q7" s="21"/>
    </row>
    <row r="8" spans="1:17">
      <c r="A8" s="18" t="s">
        <v>64</v>
      </c>
      <c r="B8" s="19">
        <v>565741.39258646301</v>
      </c>
      <c r="C8" s="19">
        <v>573836.39025169646</v>
      </c>
      <c r="D8" s="35">
        <v>1.4308653691087798</v>
      </c>
      <c r="E8" s="19"/>
      <c r="F8" s="19">
        <v>600386.73213144962</v>
      </c>
      <c r="G8" s="19">
        <v>627067.61595236079</v>
      </c>
      <c r="H8" s="35">
        <v>4.4439496066461404</v>
      </c>
      <c r="J8" s="19">
        <v>67832.915770072897</v>
      </c>
      <c r="K8" s="19">
        <v>70145.961893525964</v>
      </c>
      <c r="L8" s="35">
        <v>3.4099169955975208</v>
      </c>
      <c r="N8" s="20"/>
      <c r="P8" s="21"/>
      <c r="Q8" s="21"/>
    </row>
    <row r="9" spans="1:17">
      <c r="A9" s="18" t="s">
        <v>65</v>
      </c>
      <c r="B9" s="19">
        <v>47129.981888368311</v>
      </c>
      <c r="C9" s="19">
        <v>47060.439962182172</v>
      </c>
      <c r="D9" s="35">
        <v>-0.14755347530337551</v>
      </c>
      <c r="E9" s="19"/>
      <c r="F9" s="19">
        <v>55757.42099326368</v>
      </c>
      <c r="G9" s="19">
        <v>58199.960075813891</v>
      </c>
      <c r="H9" s="35">
        <v>4.380652905099943</v>
      </c>
      <c r="J9" s="19">
        <v>4118.6314001716137</v>
      </c>
      <c r="K9" s="19">
        <v>4138.0589877953153</v>
      </c>
      <c r="L9" s="35">
        <v>0.47170008034445815</v>
      </c>
      <c r="N9" s="20"/>
      <c r="P9" s="21"/>
      <c r="Q9" s="21"/>
    </row>
    <row r="10" spans="1:17">
      <c r="A10" s="18" t="s">
        <v>66</v>
      </c>
      <c r="B10" s="19">
        <v>136318.93947014425</v>
      </c>
      <c r="C10" s="19">
        <v>137189.36851557394</v>
      </c>
      <c r="D10" s="35">
        <v>0.63852392691209447</v>
      </c>
      <c r="E10" s="19"/>
      <c r="F10" s="19">
        <v>519199.17267155735</v>
      </c>
      <c r="G10" s="19">
        <v>552079.0826473448</v>
      </c>
      <c r="H10" s="35">
        <v>6.3328124747585273</v>
      </c>
      <c r="J10" s="19">
        <v>7934.5813417085128</v>
      </c>
      <c r="K10" s="19">
        <v>7883.7536925370659</v>
      </c>
      <c r="L10" s="35">
        <v>-0.64058388190273952</v>
      </c>
      <c r="N10" s="20"/>
      <c r="P10" s="21"/>
      <c r="Q10" s="21"/>
    </row>
    <row r="11" spans="1:17">
      <c r="A11" s="18" t="s">
        <v>67</v>
      </c>
      <c r="B11" s="19">
        <v>666402.02268594108</v>
      </c>
      <c r="C11" s="19">
        <v>675612.75963927573</v>
      </c>
      <c r="D11" s="35">
        <v>1.3821592131744542</v>
      </c>
      <c r="E11" s="19"/>
      <c r="F11" s="19">
        <v>347711.49568236596</v>
      </c>
      <c r="G11" s="19">
        <v>363282.42654248548</v>
      </c>
      <c r="H11" s="35">
        <v>4.4781179378502776</v>
      </c>
      <c r="J11" s="19">
        <v>90622.080655246522</v>
      </c>
      <c r="K11" s="19">
        <v>90919.753407045137</v>
      </c>
      <c r="L11" s="35">
        <v>0.32847706612591554</v>
      </c>
      <c r="N11" s="20"/>
      <c r="P11" s="21"/>
      <c r="Q11" s="21"/>
    </row>
    <row r="12" spans="1:17">
      <c r="A12" s="18" t="s">
        <v>68</v>
      </c>
      <c r="B12" s="19">
        <v>148128.58779767231</v>
      </c>
      <c r="C12" s="19">
        <v>149953.25835159692</v>
      </c>
      <c r="D12" s="35">
        <v>1.2318152633824515</v>
      </c>
      <c r="E12" s="19"/>
      <c r="F12" s="19">
        <v>122157.09350059292</v>
      </c>
      <c r="G12" s="19">
        <v>129260.57670921492</v>
      </c>
      <c r="H12" s="35">
        <v>5.8150394750408161</v>
      </c>
      <c r="I12" s="13"/>
      <c r="J12" s="19">
        <v>6020.7447468971932</v>
      </c>
      <c r="K12" s="19">
        <v>6183.6590596396227</v>
      </c>
      <c r="L12" s="35">
        <v>2.70588306914004</v>
      </c>
      <c r="N12" s="20"/>
      <c r="P12" s="21"/>
      <c r="Q12" s="21"/>
    </row>
    <row r="13" spans="1:17">
      <c r="A13" s="18" t="s">
        <v>69</v>
      </c>
      <c r="B13" s="19">
        <v>763746.9438589348</v>
      </c>
      <c r="C13" s="19">
        <v>773426.21463411103</v>
      </c>
      <c r="D13" s="35">
        <v>1.2673400336334453</v>
      </c>
      <c r="E13" s="19"/>
      <c r="F13" s="19">
        <v>536112.03993963881</v>
      </c>
      <c r="G13" s="19">
        <v>558813.73475289287</v>
      </c>
      <c r="H13" s="35">
        <v>4.2345056857536818</v>
      </c>
      <c r="J13" s="19">
        <v>98919.204025455198</v>
      </c>
      <c r="K13" s="19">
        <v>93760.370818587951</v>
      </c>
      <c r="L13" s="35">
        <v>-5.2151988662784898</v>
      </c>
      <c r="N13" s="20"/>
      <c r="P13" s="21"/>
      <c r="Q13" s="21"/>
    </row>
    <row r="14" spans="1:17">
      <c r="A14" s="18" t="s">
        <v>70</v>
      </c>
      <c r="B14" s="19">
        <v>299541.69435169944</v>
      </c>
      <c r="C14" s="19">
        <v>301480.88719455147</v>
      </c>
      <c r="D14" s="35">
        <v>0.64738661742868353</v>
      </c>
      <c r="E14" s="19"/>
      <c r="F14" s="19">
        <v>412280.20950976748</v>
      </c>
      <c r="G14" s="19">
        <v>429481.44097012508</v>
      </c>
      <c r="H14" s="35">
        <v>4.1722185696983081</v>
      </c>
      <c r="J14" s="19">
        <v>21035.457131783318</v>
      </c>
      <c r="K14" s="19">
        <v>20441.384756293581</v>
      </c>
      <c r="L14" s="35">
        <v>-2.8241476843977367</v>
      </c>
      <c r="N14" s="20"/>
      <c r="P14" s="21"/>
      <c r="Q14" s="21"/>
    </row>
    <row r="15" spans="1:17">
      <c r="A15" s="18" t="s">
        <v>71</v>
      </c>
      <c r="B15" s="19">
        <v>119364.45680759916</v>
      </c>
      <c r="C15" s="19">
        <v>121370.21012035057</v>
      </c>
      <c r="D15" s="35">
        <v>1.6803606085054668</v>
      </c>
      <c r="E15" s="19"/>
      <c r="F15" s="19">
        <v>81652.679645214215</v>
      </c>
      <c r="G15" s="19">
        <v>85718.248930047484</v>
      </c>
      <c r="H15" s="35">
        <v>4.9791008727434436</v>
      </c>
      <c r="J15" s="19">
        <v>6389.3133004278134</v>
      </c>
      <c r="K15" s="19">
        <v>6200.6140529660443</v>
      </c>
      <c r="L15" s="35">
        <v>-2.9533572480963528</v>
      </c>
      <c r="N15" s="20"/>
      <c r="P15" s="21"/>
      <c r="Q15" s="21"/>
    </row>
    <row r="16" spans="1:17">
      <c r="A16" s="18" t="s">
        <v>72</v>
      </c>
      <c r="B16" s="19">
        <v>249307.22523904641</v>
      </c>
      <c r="C16" s="19">
        <v>252981.71324910386</v>
      </c>
      <c r="D16" s="35">
        <v>1.4738794700130313</v>
      </c>
      <c r="E16" s="19"/>
      <c r="F16" s="19">
        <v>146210.27603997203</v>
      </c>
      <c r="G16" s="19">
        <v>153685.63000920459</v>
      </c>
      <c r="H16" s="35">
        <v>5.1127418480414404</v>
      </c>
      <c r="J16" s="19">
        <v>15385.040512464737</v>
      </c>
      <c r="K16" s="19">
        <v>16142.873953935097</v>
      </c>
      <c r="L16" s="35">
        <v>4.9257812539159369</v>
      </c>
      <c r="N16" s="20"/>
      <c r="P16" s="21"/>
      <c r="Q16" s="21"/>
    </row>
    <row r="17" spans="1:17">
      <c r="A17" s="18" t="s">
        <v>73</v>
      </c>
      <c r="B17" s="19">
        <v>365390.59673143039</v>
      </c>
      <c r="C17" s="19">
        <v>369048.96163812134</v>
      </c>
      <c r="D17" s="35">
        <v>1.0012203213264217</v>
      </c>
      <c r="E17" s="19"/>
      <c r="F17" s="19">
        <v>216092.21390961122</v>
      </c>
      <c r="G17" s="19">
        <v>227751.39936007388</v>
      </c>
      <c r="H17" s="35">
        <v>5.395467629083365</v>
      </c>
      <c r="I17" s="19"/>
      <c r="J17" s="19">
        <v>80906.261819076492</v>
      </c>
      <c r="K17" s="19">
        <v>84546.969296982919</v>
      </c>
      <c r="L17" s="35">
        <v>4.4999081604435265</v>
      </c>
      <c r="N17" s="20"/>
      <c r="P17" s="21"/>
      <c r="Q17" s="21"/>
    </row>
    <row r="18" spans="1:17">
      <c r="A18" s="18" t="s">
        <v>74</v>
      </c>
      <c r="B18" s="19">
        <v>171920.42173824218</v>
      </c>
      <c r="C18" s="19">
        <v>174212.16539689631</v>
      </c>
      <c r="D18" s="35">
        <v>1.3330258473559524</v>
      </c>
      <c r="E18" s="19"/>
      <c r="F18" s="19">
        <v>100243.80987610319</v>
      </c>
      <c r="G18" s="19">
        <v>106966.82057669213</v>
      </c>
      <c r="H18" s="35">
        <v>6.7066592030952155</v>
      </c>
      <c r="I18" s="19"/>
      <c r="J18" s="19">
        <v>49001.468703631312</v>
      </c>
      <c r="K18" s="19">
        <v>50116.683725553667</v>
      </c>
      <c r="L18" s="35">
        <v>2.2758808081189423</v>
      </c>
      <c r="N18" s="20"/>
      <c r="P18" s="21"/>
      <c r="Q18" s="21"/>
    </row>
    <row r="19" spans="1:17">
      <c r="A19" s="18" t="s">
        <v>75</v>
      </c>
      <c r="B19" s="19">
        <v>91146.304700135355</v>
      </c>
      <c r="C19" s="19">
        <v>92632.437305019368</v>
      </c>
      <c r="D19" s="35">
        <v>1.63049134002007</v>
      </c>
      <c r="E19" s="19"/>
      <c r="F19" s="19">
        <v>31310.136087695086</v>
      </c>
      <c r="G19" s="19">
        <v>33117.551300815445</v>
      </c>
      <c r="H19" s="35">
        <v>5.7726201127266101</v>
      </c>
      <c r="J19" s="19">
        <v>9517.6289550340443</v>
      </c>
      <c r="K19" s="19">
        <v>8480.9829939243264</v>
      </c>
      <c r="L19" s="35">
        <v>-10.891850964219586</v>
      </c>
      <c r="N19" s="20"/>
      <c r="P19" s="21"/>
      <c r="Q19" s="21"/>
    </row>
    <row r="20" spans="1:17">
      <c r="A20" s="18" t="s">
        <v>76</v>
      </c>
      <c r="B20" s="19">
        <v>437059.44276797277</v>
      </c>
      <c r="C20" s="19">
        <v>441530.37671731209</v>
      </c>
      <c r="D20" s="35">
        <v>1.0229578661026346</v>
      </c>
      <c r="E20" s="19"/>
      <c r="F20" s="19">
        <v>175426.85760387394</v>
      </c>
      <c r="G20" s="19">
        <v>185247.33493858957</v>
      </c>
      <c r="H20" s="35">
        <v>5.5980466553707249</v>
      </c>
      <c r="J20" s="19">
        <v>120020.8779196862</v>
      </c>
      <c r="K20" s="19">
        <v>123557.33487555615</v>
      </c>
      <c r="L20" s="35">
        <v>2.9465348172477275</v>
      </c>
      <c r="N20" s="20"/>
      <c r="P20" s="21"/>
      <c r="Q20" s="21"/>
    </row>
    <row r="21" spans="1:17">
      <c r="A21" s="18" t="s">
        <v>77</v>
      </c>
      <c r="B21" s="19">
        <v>681935.34113163792</v>
      </c>
      <c r="C21" s="19">
        <v>690763.80731283559</v>
      </c>
      <c r="D21" s="35">
        <v>1.2946192474124112</v>
      </c>
      <c r="E21" s="19"/>
      <c r="F21" s="19">
        <v>200986.79088283281</v>
      </c>
      <c r="G21" s="19">
        <v>210993.04873561134</v>
      </c>
      <c r="H21" s="35">
        <v>4.9785649140553634</v>
      </c>
      <c r="I21" s="19"/>
      <c r="J21" s="19">
        <v>115669.00400042209</v>
      </c>
      <c r="K21" s="19">
        <v>118916.76112695513</v>
      </c>
      <c r="L21" s="35">
        <v>2.8078024485463553</v>
      </c>
      <c r="N21" s="20"/>
      <c r="P21" s="21"/>
      <c r="Q21" s="21"/>
    </row>
    <row r="22" spans="1:17">
      <c r="A22" s="18" t="s">
        <v>78</v>
      </c>
      <c r="B22" s="19">
        <v>232103.95046056042</v>
      </c>
      <c r="C22" s="19">
        <v>235609.61868194779</v>
      </c>
      <c r="D22" s="35">
        <v>1.5103871409474618</v>
      </c>
      <c r="E22" s="19"/>
      <c r="F22" s="19">
        <v>40757.975457174842</v>
      </c>
      <c r="G22" s="19">
        <v>42670.335152995423</v>
      </c>
      <c r="H22" s="35">
        <v>4.6919889282281284</v>
      </c>
      <c r="J22" s="19">
        <v>19441.3536745534</v>
      </c>
      <c r="K22" s="19">
        <v>20825.327552759594</v>
      </c>
      <c r="L22" s="35">
        <v>7.1187114918734498</v>
      </c>
      <c r="N22" s="20"/>
      <c r="P22" s="21"/>
      <c r="Q22" s="21"/>
    </row>
    <row r="23" spans="1:17">
      <c r="A23" s="18" t="s">
        <v>79</v>
      </c>
      <c r="B23" s="19">
        <v>318058.00654988852</v>
      </c>
      <c r="C23" s="19">
        <v>323467.72330260137</v>
      </c>
      <c r="D23" s="35">
        <v>1.700858535647118</v>
      </c>
      <c r="E23" s="19"/>
      <c r="F23" s="19">
        <v>103232.24779553969</v>
      </c>
      <c r="G23" s="19">
        <v>107690.73220503345</v>
      </c>
      <c r="H23" s="35">
        <v>4.3188872708886166</v>
      </c>
      <c r="J23" s="19">
        <v>49412.725430194994</v>
      </c>
      <c r="K23" s="19">
        <v>55791.864307354539</v>
      </c>
      <c r="L23" s="35">
        <v>12.909911002928403</v>
      </c>
      <c r="N23" s="20"/>
      <c r="P23" s="21"/>
      <c r="Q23" s="21"/>
    </row>
    <row r="24" spans="1:17">
      <c r="A24" s="18" t="s">
        <v>80</v>
      </c>
      <c r="B24" s="19">
        <v>759127.19456801109</v>
      </c>
      <c r="C24" s="19">
        <v>768961.53707779432</v>
      </c>
      <c r="D24" s="35">
        <v>1.2954802014937106</v>
      </c>
      <c r="E24" s="19"/>
      <c r="F24" s="19">
        <v>176897.9621327215</v>
      </c>
      <c r="G24" s="19">
        <v>183900.5086300727</v>
      </c>
      <c r="H24" s="35">
        <v>3.9585229885787991</v>
      </c>
      <c r="J24" s="19">
        <v>99951.481333215139</v>
      </c>
      <c r="K24" s="19">
        <v>105604.39198677552</v>
      </c>
      <c r="L24" s="35">
        <v>5.6556547018196568</v>
      </c>
      <c r="N24" s="22"/>
      <c r="P24" s="21"/>
      <c r="Q24" s="21"/>
    </row>
    <row r="25" spans="1:17">
      <c r="A25" s="18" t="s">
        <v>81</v>
      </c>
      <c r="B25" s="19">
        <v>285879.95697273302</v>
      </c>
      <c r="C25" s="19">
        <v>289050.93733240268</v>
      </c>
      <c r="D25" s="35">
        <v>1.1091999569497988</v>
      </c>
      <c r="E25" s="19"/>
      <c r="F25" s="19">
        <v>152357.64575305075</v>
      </c>
      <c r="G25" s="19">
        <v>159146.73190997876</v>
      </c>
      <c r="H25" s="35">
        <v>4.4560193375080868</v>
      </c>
      <c r="J25" s="19">
        <v>39748.000647100467</v>
      </c>
      <c r="K25" s="19">
        <v>38973.990444110525</v>
      </c>
      <c r="L25" s="35">
        <v>-1.9472934245471414</v>
      </c>
      <c r="N25" s="22"/>
      <c r="P25" s="21"/>
      <c r="Q25" s="21"/>
    </row>
    <row r="26" spans="1:17">
      <c r="A26" s="18"/>
      <c r="B26" s="19"/>
      <c r="C26" s="19"/>
      <c r="D26" s="35"/>
      <c r="E26" s="19"/>
      <c r="F26" s="19"/>
      <c r="G26" s="19"/>
      <c r="H26" s="35"/>
      <c r="J26" s="19"/>
      <c r="K26" s="19"/>
      <c r="L26" s="35"/>
      <c r="N26" s="22"/>
    </row>
    <row r="27" spans="1:17">
      <c r="A27" s="241" t="s">
        <v>82</v>
      </c>
      <c r="B27" s="242">
        <v>6747718.5612000003</v>
      </c>
      <c r="C27" s="242">
        <v>6831699.9999999991</v>
      </c>
      <c r="D27" s="243">
        <v>1.2445901238812729</v>
      </c>
      <c r="E27" s="242"/>
      <c r="F27" s="242">
        <v>4357569.7468999997</v>
      </c>
      <c r="G27" s="242">
        <v>4570199.9999999991</v>
      </c>
      <c r="H27" s="243">
        <v>4.8795605222673899</v>
      </c>
      <c r="I27" s="15"/>
      <c r="J27" s="242">
        <v>938269.99999999988</v>
      </c>
      <c r="K27" s="242">
        <v>959790</v>
      </c>
      <c r="L27" s="243">
        <v>2.2935828706022914</v>
      </c>
      <c r="N27" s="22"/>
    </row>
    <row r="29" spans="1:17" ht="44.1" customHeight="1">
      <c r="A29" s="287" t="s">
        <v>83</v>
      </c>
      <c r="B29" s="287"/>
      <c r="C29" s="287"/>
      <c r="D29" s="287"/>
      <c r="E29" s="287"/>
      <c r="F29" s="287"/>
      <c r="G29" s="287"/>
      <c r="H29" s="287"/>
      <c r="I29" s="287"/>
      <c r="J29" s="287"/>
      <c r="K29" s="287"/>
      <c r="L29" s="287"/>
      <c r="M29" s="94"/>
      <c r="N29" s="94"/>
      <c r="O29" s="94"/>
    </row>
    <row r="30" spans="1:17">
      <c r="A30" s="74"/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</row>
    <row r="31" spans="1:17">
      <c r="A31" s="74" t="s">
        <v>84</v>
      </c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</row>
  </sheetData>
  <mergeCells count="4">
    <mergeCell ref="B4:D4"/>
    <mergeCell ref="F4:H4"/>
    <mergeCell ref="J4:L4"/>
    <mergeCell ref="A29:L29"/>
  </mergeCells>
  <pageMargins left="0.75" right="0.75" top="1" bottom="1" header="0.5" footer="0.5"/>
  <pageSetup paperSize="9" scale="7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5"/>
  <sheetViews>
    <sheetView zoomScale="90" zoomScaleNormal="90" workbookViewId="0">
      <selection activeCell="G2" sqref="G2"/>
    </sheetView>
  </sheetViews>
  <sheetFormatPr defaultColWidth="8.7109375" defaultRowHeight="14.45"/>
  <cols>
    <col min="1" max="16384" width="8.7109375" style="116"/>
  </cols>
  <sheetData>
    <row r="1" spans="1:7">
      <c r="A1" s="12" t="s">
        <v>85</v>
      </c>
      <c r="B1" s="12" t="s">
        <v>86</v>
      </c>
      <c r="C1" s="12" t="s">
        <v>87</v>
      </c>
      <c r="D1" s="12" t="s">
        <v>88</v>
      </c>
      <c r="E1" s="23" t="s">
        <v>89</v>
      </c>
    </row>
    <row r="2" spans="1:7">
      <c r="A2" s="22" t="s">
        <v>64</v>
      </c>
      <c r="B2" s="12">
        <v>7532107.2768129352</v>
      </c>
      <c r="C2" s="21">
        <v>7.6185371392440415E-2</v>
      </c>
      <c r="D2" s="21">
        <v>8.3252613499378125E-2</v>
      </c>
      <c r="E2" s="213">
        <v>0.15943798489181854</v>
      </c>
      <c r="G2" s="116" t="s">
        <v>90</v>
      </c>
    </row>
    <row r="3" spans="1:7">
      <c r="A3" s="22" t="s">
        <v>65</v>
      </c>
      <c r="B3" s="12">
        <v>613930.22136837768</v>
      </c>
      <c r="C3" s="21">
        <v>7.6654379152878371E-2</v>
      </c>
      <c r="D3" s="21">
        <v>9.4798982115741226E-2</v>
      </c>
      <c r="E3" s="213">
        <v>0.1714533612686196</v>
      </c>
    </row>
    <row r="4" spans="1:7">
      <c r="A4" s="22" t="s">
        <v>67</v>
      </c>
      <c r="B4" s="12">
        <v>5918674.0962639181</v>
      </c>
      <c r="C4" s="21">
        <v>0.11414934302021242</v>
      </c>
      <c r="D4" s="21">
        <v>6.1379021827169457E-2</v>
      </c>
      <c r="E4" s="213">
        <v>0.17552836484738188</v>
      </c>
    </row>
    <row r="5" spans="1:7">
      <c r="A5" s="22" t="s">
        <v>76</v>
      </c>
      <c r="B5" s="12">
        <v>3387722.8670606692</v>
      </c>
      <c r="C5" s="21">
        <v>0.13033249591056498</v>
      </c>
      <c r="D5" s="21">
        <v>5.4681962547697402E-2</v>
      </c>
      <c r="E5" s="213">
        <v>0.18501445845826237</v>
      </c>
    </row>
    <row r="6" spans="1:7">
      <c r="A6" s="22" t="s">
        <v>74</v>
      </c>
      <c r="B6" s="12">
        <v>1514746.1378223095</v>
      </c>
      <c r="C6" s="21">
        <v>0.11501080019081893</v>
      </c>
      <c r="D6" s="21">
        <v>7.0616995089668358E-2</v>
      </c>
      <c r="E6" s="213">
        <v>0.18562779528048728</v>
      </c>
    </row>
    <row r="7" spans="1:7">
      <c r="A7" s="22" t="s">
        <v>62</v>
      </c>
      <c r="B7" s="12">
        <v>3795293.3668452185</v>
      </c>
      <c r="C7" s="21">
        <v>0.10543656891210784</v>
      </c>
      <c r="D7" s="21">
        <v>8.7573011100876036E-2</v>
      </c>
      <c r="E7" s="213">
        <v>0.19300958001298388</v>
      </c>
    </row>
    <row r="8" spans="1:7">
      <c r="A8" s="22" t="s">
        <v>77</v>
      </c>
      <c r="B8" s="12">
        <v>4576135.1036028406</v>
      </c>
      <c r="C8" s="21">
        <v>0.15094917253841342</v>
      </c>
      <c r="D8" s="21">
        <v>4.6107259501471938E-2</v>
      </c>
      <c r="E8" s="213">
        <v>0.19705643203988535</v>
      </c>
    </row>
    <row r="9" spans="1:7">
      <c r="A9" s="22" t="s">
        <v>79</v>
      </c>
      <c r="B9" s="12">
        <v>2176376.3723520655</v>
      </c>
      <c r="C9" s="21">
        <v>0.14862673911177485</v>
      </c>
      <c r="D9" s="21">
        <v>4.9481667588887362E-2</v>
      </c>
      <c r="E9" s="213">
        <v>0.19810840670066221</v>
      </c>
    </row>
    <row r="10" spans="1:7">
      <c r="A10" s="22" t="s">
        <v>69</v>
      </c>
      <c r="B10" s="12">
        <v>6601216.7861541845</v>
      </c>
      <c r="C10" s="21">
        <v>0.11716418952583785</v>
      </c>
      <c r="D10" s="21">
        <v>8.465314090653478E-2</v>
      </c>
      <c r="E10" s="213">
        <v>0.20181733043237263</v>
      </c>
    </row>
    <row r="11" spans="1:7">
      <c r="A11" s="22" t="s">
        <v>73</v>
      </c>
      <c r="B11" s="12">
        <v>2849330.8397210301</v>
      </c>
      <c r="C11" s="21">
        <v>0.12952127443166758</v>
      </c>
      <c r="D11" s="21">
        <v>7.993153907756545E-2</v>
      </c>
      <c r="E11" s="213">
        <v>0.20945281350923303</v>
      </c>
    </row>
    <row r="12" spans="1:7">
      <c r="A12" s="22" t="s">
        <v>80</v>
      </c>
      <c r="B12" s="12">
        <v>4393844.2468751585</v>
      </c>
      <c r="C12" s="21">
        <v>0.17500882914196814</v>
      </c>
      <c r="D12" s="21">
        <v>4.1854125521372361E-2</v>
      </c>
      <c r="E12" s="213">
        <v>0.21686295466334049</v>
      </c>
    </row>
    <row r="13" spans="1:7">
      <c r="A13" s="22" t="s">
        <v>68</v>
      </c>
      <c r="B13" s="12">
        <v>1218632.1557905946</v>
      </c>
      <c r="C13" s="21">
        <v>0.12305046903535372</v>
      </c>
      <c r="D13" s="21">
        <v>0.10607021659079427</v>
      </c>
      <c r="E13" s="213">
        <v>0.22912068562614799</v>
      </c>
    </row>
    <row r="14" spans="1:7">
      <c r="A14" s="22" t="s">
        <v>75</v>
      </c>
      <c r="B14" s="12">
        <v>521061.98004938808</v>
      </c>
      <c r="C14" s="21">
        <v>0.17777623555692806</v>
      </c>
      <c r="D14" s="21">
        <v>6.3557796517175261E-2</v>
      </c>
      <c r="E14" s="213">
        <v>0.24133403207410331</v>
      </c>
    </row>
    <row r="15" spans="1:7">
      <c r="A15" s="22" t="s">
        <v>81</v>
      </c>
      <c r="B15" s="12">
        <v>1792342.7521642358</v>
      </c>
      <c r="C15" s="21">
        <v>0.16126990051616891</v>
      </c>
      <c r="D15" s="21">
        <v>8.8792577043542972E-2</v>
      </c>
      <c r="E15" s="213">
        <v>0.25006247755971189</v>
      </c>
    </row>
    <row r="16" spans="1:7">
      <c r="A16" s="22" t="s">
        <v>70</v>
      </c>
      <c r="B16" s="12">
        <v>2905607.1483133496</v>
      </c>
      <c r="C16" s="21">
        <v>0.10375830998679758</v>
      </c>
      <c r="D16" s="21">
        <v>0.14781125563358796</v>
      </c>
      <c r="E16" s="213">
        <v>0.25156956562038557</v>
      </c>
    </row>
    <row r="17" spans="1:7">
      <c r="A17" s="22" t="s">
        <v>71</v>
      </c>
      <c r="B17" s="12">
        <v>794552.58638675231</v>
      </c>
      <c r="C17" s="21">
        <v>0.15275289791992827</v>
      </c>
      <c r="D17" s="21">
        <v>0.10788241130754272</v>
      </c>
      <c r="E17" s="213">
        <v>0.26063530922747102</v>
      </c>
    </row>
    <row r="18" spans="1:7">
      <c r="A18" s="22" t="s">
        <v>78</v>
      </c>
      <c r="B18" s="12">
        <v>872852.4393278315</v>
      </c>
      <c r="C18" s="21">
        <v>0.2699306412701174</v>
      </c>
      <c r="D18" s="21">
        <v>4.8886081117966634E-2</v>
      </c>
      <c r="E18" s="213">
        <v>0.31881672238808401</v>
      </c>
    </row>
    <row r="19" spans="1:7">
      <c r="A19" s="22" t="s">
        <v>72</v>
      </c>
      <c r="B19" s="12">
        <v>1271048.3181942969</v>
      </c>
      <c r="C19" s="21">
        <v>0.19903390738795831</v>
      </c>
      <c r="D19" s="21">
        <v>0.12091250018530897</v>
      </c>
      <c r="E19" s="213">
        <v>0.31994640757326731</v>
      </c>
    </row>
    <row r="20" spans="1:7">
      <c r="A20" s="22" t="s">
        <v>66</v>
      </c>
      <c r="B20" s="12">
        <v>1840954.7290946022</v>
      </c>
      <c r="C20" s="21">
        <v>7.452077248148567E-2</v>
      </c>
      <c r="D20" s="21">
        <v>0.29988737578509722</v>
      </c>
      <c r="E20" s="213">
        <v>0.37440814826658286</v>
      </c>
    </row>
    <row r="21" spans="1:7">
      <c r="A21" s="22" t="s">
        <v>63</v>
      </c>
      <c r="B21" s="12">
        <v>89304.736130460806</v>
      </c>
      <c r="C21" s="21">
        <v>0.14947116222464396</v>
      </c>
      <c r="D21" s="21">
        <v>0.25487508771739148</v>
      </c>
      <c r="E21" s="213">
        <v>0.40434624994203544</v>
      </c>
    </row>
    <row r="25" spans="1:7">
      <c r="G25" s="116" t="s">
        <v>91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3"/>
  <sheetViews>
    <sheetView zoomScale="90" zoomScaleNormal="90" workbookViewId="0">
      <selection activeCell="F37" sqref="F37"/>
    </sheetView>
  </sheetViews>
  <sheetFormatPr defaultColWidth="8.7109375" defaultRowHeight="14.45"/>
  <cols>
    <col min="1" max="1" width="8.42578125" style="116" customWidth="1"/>
    <col min="2" max="2" width="7.28515625" style="116" customWidth="1"/>
    <col min="3" max="3" width="5.5703125" style="116" customWidth="1"/>
    <col min="4" max="16384" width="8.7109375" style="116"/>
  </cols>
  <sheetData>
    <row r="1" spans="1:5">
      <c r="E1" s="116" t="s">
        <v>92</v>
      </c>
    </row>
    <row r="3" spans="1:5">
      <c r="A3" s="212" t="s">
        <v>93</v>
      </c>
      <c r="B3" s="212">
        <v>2016</v>
      </c>
      <c r="C3" s="212">
        <v>2017</v>
      </c>
    </row>
    <row r="4" spans="1:5">
      <c r="A4" s="116" t="s">
        <v>94</v>
      </c>
      <c r="B4" s="116">
        <v>33</v>
      </c>
      <c r="C4" s="116">
        <v>144</v>
      </c>
    </row>
    <row r="5" spans="1:5">
      <c r="A5" s="116" t="s">
        <v>95</v>
      </c>
      <c r="B5" s="116">
        <v>182</v>
      </c>
      <c r="C5" s="116">
        <v>1594</v>
      </c>
    </row>
    <row r="6" spans="1:5">
      <c r="A6" s="116" t="s">
        <v>96</v>
      </c>
    </row>
    <row r="7" spans="1:5">
      <c r="A7" s="116" t="s">
        <v>97</v>
      </c>
      <c r="B7" s="116">
        <v>11</v>
      </c>
      <c r="C7" s="116">
        <v>67</v>
      </c>
    </row>
    <row r="8" spans="1:5">
      <c r="A8" s="116" t="s">
        <v>98</v>
      </c>
    </row>
    <row r="9" spans="1:5">
      <c r="A9" s="116" t="s">
        <v>13</v>
      </c>
      <c r="B9" s="116">
        <v>9</v>
      </c>
      <c r="C9" s="116">
        <v>59</v>
      </c>
    </row>
    <row r="10" spans="1:5">
      <c r="A10" s="116" t="s">
        <v>99</v>
      </c>
      <c r="C10" s="116">
        <v>1</v>
      </c>
    </row>
    <row r="11" spans="1:5">
      <c r="A11" s="212" t="s">
        <v>100</v>
      </c>
      <c r="B11" s="212">
        <f>SUM(B4:B10)</f>
        <v>235</v>
      </c>
      <c r="C11" s="212">
        <f>SUM(C4:C10)</f>
        <v>1865</v>
      </c>
    </row>
    <row r="13" spans="1:5">
      <c r="A13" s="116" t="s">
        <v>101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16"/>
  <sheetViews>
    <sheetView zoomScale="90" zoomScaleNormal="90" workbookViewId="0">
      <selection activeCell="A2" sqref="A2"/>
    </sheetView>
  </sheetViews>
  <sheetFormatPr defaultColWidth="8.28515625" defaultRowHeight="12.95"/>
  <cols>
    <col min="1" max="1" width="24.28515625" style="27" customWidth="1"/>
    <col min="2" max="2" width="9.42578125" style="27" customWidth="1"/>
    <col min="3" max="7" width="10.5703125" style="27" customWidth="1"/>
    <col min="8" max="8" width="12.7109375" style="27" customWidth="1"/>
    <col min="9" max="224" width="8.28515625" style="27"/>
    <col min="225" max="225" width="34.28515625" style="27" customWidth="1"/>
    <col min="226" max="231" width="10.5703125" style="27" customWidth="1"/>
    <col min="232" max="239" width="9.42578125" style="27" customWidth="1"/>
    <col min="240" max="480" width="8.28515625" style="27"/>
    <col min="481" max="481" width="34.28515625" style="27" customWidth="1"/>
    <col min="482" max="487" width="10.5703125" style="27" customWidth="1"/>
    <col min="488" max="495" width="9.42578125" style="27" customWidth="1"/>
    <col min="496" max="736" width="8.28515625" style="27"/>
    <col min="737" max="737" width="34.28515625" style="27" customWidth="1"/>
    <col min="738" max="743" width="10.5703125" style="27" customWidth="1"/>
    <col min="744" max="751" width="9.42578125" style="27" customWidth="1"/>
    <col min="752" max="992" width="8.28515625" style="27"/>
    <col min="993" max="993" width="34.28515625" style="27" customWidth="1"/>
    <col min="994" max="999" width="10.5703125" style="27" customWidth="1"/>
    <col min="1000" max="1007" width="9.42578125" style="27" customWidth="1"/>
    <col min="1008" max="1248" width="8.28515625" style="27"/>
    <col min="1249" max="1249" width="34.28515625" style="27" customWidth="1"/>
    <col min="1250" max="1255" width="10.5703125" style="27" customWidth="1"/>
    <col min="1256" max="1263" width="9.42578125" style="27" customWidth="1"/>
    <col min="1264" max="1504" width="8.28515625" style="27"/>
    <col min="1505" max="1505" width="34.28515625" style="27" customWidth="1"/>
    <col min="1506" max="1511" width="10.5703125" style="27" customWidth="1"/>
    <col min="1512" max="1519" width="9.42578125" style="27" customWidth="1"/>
    <col min="1520" max="1760" width="8.28515625" style="27"/>
    <col min="1761" max="1761" width="34.28515625" style="27" customWidth="1"/>
    <col min="1762" max="1767" width="10.5703125" style="27" customWidth="1"/>
    <col min="1768" max="1775" width="9.42578125" style="27" customWidth="1"/>
    <col min="1776" max="2016" width="8.28515625" style="27"/>
    <col min="2017" max="2017" width="34.28515625" style="27" customWidth="1"/>
    <col min="2018" max="2023" width="10.5703125" style="27" customWidth="1"/>
    <col min="2024" max="2031" width="9.42578125" style="27" customWidth="1"/>
    <col min="2032" max="2272" width="8.28515625" style="27"/>
    <col min="2273" max="2273" width="34.28515625" style="27" customWidth="1"/>
    <col min="2274" max="2279" width="10.5703125" style="27" customWidth="1"/>
    <col min="2280" max="2287" width="9.42578125" style="27" customWidth="1"/>
    <col min="2288" max="2528" width="8.28515625" style="27"/>
    <col min="2529" max="2529" width="34.28515625" style="27" customWidth="1"/>
    <col min="2530" max="2535" width="10.5703125" style="27" customWidth="1"/>
    <col min="2536" max="2543" width="9.42578125" style="27" customWidth="1"/>
    <col min="2544" max="2784" width="8.28515625" style="27"/>
    <col min="2785" max="2785" width="34.28515625" style="27" customWidth="1"/>
    <col min="2786" max="2791" width="10.5703125" style="27" customWidth="1"/>
    <col min="2792" max="2799" width="9.42578125" style="27" customWidth="1"/>
    <col min="2800" max="3040" width="8.28515625" style="27"/>
    <col min="3041" max="3041" width="34.28515625" style="27" customWidth="1"/>
    <col min="3042" max="3047" width="10.5703125" style="27" customWidth="1"/>
    <col min="3048" max="3055" width="9.42578125" style="27" customWidth="1"/>
    <col min="3056" max="3296" width="8.28515625" style="27"/>
    <col min="3297" max="3297" width="34.28515625" style="27" customWidth="1"/>
    <col min="3298" max="3303" width="10.5703125" style="27" customWidth="1"/>
    <col min="3304" max="3311" width="9.42578125" style="27" customWidth="1"/>
    <col min="3312" max="3552" width="8.28515625" style="27"/>
    <col min="3553" max="3553" width="34.28515625" style="27" customWidth="1"/>
    <col min="3554" max="3559" width="10.5703125" style="27" customWidth="1"/>
    <col min="3560" max="3567" width="9.42578125" style="27" customWidth="1"/>
    <col min="3568" max="3808" width="8.28515625" style="27"/>
    <col min="3809" max="3809" width="34.28515625" style="27" customWidth="1"/>
    <col min="3810" max="3815" width="10.5703125" style="27" customWidth="1"/>
    <col min="3816" max="3823" width="9.42578125" style="27" customWidth="1"/>
    <col min="3824" max="4064" width="8.28515625" style="27"/>
    <col min="4065" max="4065" width="34.28515625" style="27" customWidth="1"/>
    <col min="4066" max="4071" width="10.5703125" style="27" customWidth="1"/>
    <col min="4072" max="4079" width="9.42578125" style="27" customWidth="1"/>
    <col min="4080" max="4320" width="8.28515625" style="27"/>
    <col min="4321" max="4321" width="34.28515625" style="27" customWidth="1"/>
    <col min="4322" max="4327" width="10.5703125" style="27" customWidth="1"/>
    <col min="4328" max="4335" width="9.42578125" style="27" customWidth="1"/>
    <col min="4336" max="4576" width="8.28515625" style="27"/>
    <col min="4577" max="4577" width="34.28515625" style="27" customWidth="1"/>
    <col min="4578" max="4583" width="10.5703125" style="27" customWidth="1"/>
    <col min="4584" max="4591" width="9.42578125" style="27" customWidth="1"/>
    <col min="4592" max="4832" width="8.28515625" style="27"/>
    <col min="4833" max="4833" width="34.28515625" style="27" customWidth="1"/>
    <col min="4834" max="4839" width="10.5703125" style="27" customWidth="1"/>
    <col min="4840" max="4847" width="9.42578125" style="27" customWidth="1"/>
    <col min="4848" max="5088" width="8.28515625" style="27"/>
    <col min="5089" max="5089" width="34.28515625" style="27" customWidth="1"/>
    <col min="5090" max="5095" width="10.5703125" style="27" customWidth="1"/>
    <col min="5096" max="5103" width="9.42578125" style="27" customWidth="1"/>
    <col min="5104" max="5344" width="8.28515625" style="27"/>
    <col min="5345" max="5345" width="34.28515625" style="27" customWidth="1"/>
    <col min="5346" max="5351" width="10.5703125" style="27" customWidth="1"/>
    <col min="5352" max="5359" width="9.42578125" style="27" customWidth="1"/>
    <col min="5360" max="5600" width="8.28515625" style="27"/>
    <col min="5601" max="5601" width="34.28515625" style="27" customWidth="1"/>
    <col min="5602" max="5607" width="10.5703125" style="27" customWidth="1"/>
    <col min="5608" max="5615" width="9.42578125" style="27" customWidth="1"/>
    <col min="5616" max="5856" width="8.28515625" style="27"/>
    <col min="5857" max="5857" width="34.28515625" style="27" customWidth="1"/>
    <col min="5858" max="5863" width="10.5703125" style="27" customWidth="1"/>
    <col min="5864" max="5871" width="9.42578125" style="27" customWidth="1"/>
    <col min="5872" max="6112" width="8.28515625" style="27"/>
    <col min="6113" max="6113" width="34.28515625" style="27" customWidth="1"/>
    <col min="6114" max="6119" width="10.5703125" style="27" customWidth="1"/>
    <col min="6120" max="6127" width="9.42578125" style="27" customWidth="1"/>
    <col min="6128" max="6368" width="8.28515625" style="27"/>
    <col min="6369" max="6369" width="34.28515625" style="27" customWidth="1"/>
    <col min="6370" max="6375" width="10.5703125" style="27" customWidth="1"/>
    <col min="6376" max="6383" width="9.42578125" style="27" customWidth="1"/>
    <col min="6384" max="6624" width="8.28515625" style="27"/>
    <col min="6625" max="6625" width="34.28515625" style="27" customWidth="1"/>
    <col min="6626" max="6631" width="10.5703125" style="27" customWidth="1"/>
    <col min="6632" max="6639" width="9.42578125" style="27" customWidth="1"/>
    <col min="6640" max="6880" width="8.28515625" style="27"/>
    <col min="6881" max="6881" width="34.28515625" style="27" customWidth="1"/>
    <col min="6882" max="6887" width="10.5703125" style="27" customWidth="1"/>
    <col min="6888" max="6895" width="9.42578125" style="27" customWidth="1"/>
    <col min="6896" max="7136" width="8.28515625" style="27"/>
    <col min="7137" max="7137" width="34.28515625" style="27" customWidth="1"/>
    <col min="7138" max="7143" width="10.5703125" style="27" customWidth="1"/>
    <col min="7144" max="7151" width="9.42578125" style="27" customWidth="1"/>
    <col min="7152" max="7392" width="8.28515625" style="27"/>
    <col min="7393" max="7393" width="34.28515625" style="27" customWidth="1"/>
    <col min="7394" max="7399" width="10.5703125" style="27" customWidth="1"/>
    <col min="7400" max="7407" width="9.42578125" style="27" customWidth="1"/>
    <col min="7408" max="7648" width="8.28515625" style="27"/>
    <col min="7649" max="7649" width="34.28515625" style="27" customWidth="1"/>
    <col min="7650" max="7655" width="10.5703125" style="27" customWidth="1"/>
    <col min="7656" max="7663" width="9.42578125" style="27" customWidth="1"/>
    <col min="7664" max="7904" width="8.28515625" style="27"/>
    <col min="7905" max="7905" width="34.28515625" style="27" customWidth="1"/>
    <col min="7906" max="7911" width="10.5703125" style="27" customWidth="1"/>
    <col min="7912" max="7919" width="9.42578125" style="27" customWidth="1"/>
    <col min="7920" max="8160" width="8.28515625" style="27"/>
    <col min="8161" max="8161" width="34.28515625" style="27" customWidth="1"/>
    <col min="8162" max="8167" width="10.5703125" style="27" customWidth="1"/>
    <col min="8168" max="8175" width="9.42578125" style="27" customWidth="1"/>
    <col min="8176" max="8416" width="8.28515625" style="27"/>
    <col min="8417" max="8417" width="34.28515625" style="27" customWidth="1"/>
    <col min="8418" max="8423" width="10.5703125" style="27" customWidth="1"/>
    <col min="8424" max="8431" width="9.42578125" style="27" customWidth="1"/>
    <col min="8432" max="8672" width="8.28515625" style="27"/>
    <col min="8673" max="8673" width="34.28515625" style="27" customWidth="1"/>
    <col min="8674" max="8679" width="10.5703125" style="27" customWidth="1"/>
    <col min="8680" max="8687" width="9.42578125" style="27" customWidth="1"/>
    <col min="8688" max="8928" width="8.28515625" style="27"/>
    <col min="8929" max="8929" width="34.28515625" style="27" customWidth="1"/>
    <col min="8930" max="8935" width="10.5703125" style="27" customWidth="1"/>
    <col min="8936" max="8943" width="9.42578125" style="27" customWidth="1"/>
    <col min="8944" max="9184" width="8.28515625" style="27"/>
    <col min="9185" max="9185" width="34.28515625" style="27" customWidth="1"/>
    <col min="9186" max="9191" width="10.5703125" style="27" customWidth="1"/>
    <col min="9192" max="9199" width="9.42578125" style="27" customWidth="1"/>
    <col min="9200" max="9440" width="8.28515625" style="27"/>
    <col min="9441" max="9441" width="34.28515625" style="27" customWidth="1"/>
    <col min="9442" max="9447" width="10.5703125" style="27" customWidth="1"/>
    <col min="9448" max="9455" width="9.42578125" style="27" customWidth="1"/>
    <col min="9456" max="9696" width="8.28515625" style="27"/>
    <col min="9697" max="9697" width="34.28515625" style="27" customWidth="1"/>
    <col min="9698" max="9703" width="10.5703125" style="27" customWidth="1"/>
    <col min="9704" max="9711" width="9.42578125" style="27" customWidth="1"/>
    <col min="9712" max="9952" width="8.28515625" style="27"/>
    <col min="9953" max="9953" width="34.28515625" style="27" customWidth="1"/>
    <col min="9954" max="9959" width="10.5703125" style="27" customWidth="1"/>
    <col min="9960" max="9967" width="9.42578125" style="27" customWidth="1"/>
    <col min="9968" max="10208" width="8.28515625" style="27"/>
    <col min="10209" max="10209" width="34.28515625" style="27" customWidth="1"/>
    <col min="10210" max="10215" width="10.5703125" style="27" customWidth="1"/>
    <col min="10216" max="10223" width="9.42578125" style="27" customWidth="1"/>
    <col min="10224" max="10464" width="8.28515625" style="27"/>
    <col min="10465" max="10465" width="34.28515625" style="27" customWidth="1"/>
    <col min="10466" max="10471" width="10.5703125" style="27" customWidth="1"/>
    <col min="10472" max="10479" width="9.42578125" style="27" customWidth="1"/>
    <col min="10480" max="10720" width="8.28515625" style="27"/>
    <col min="10721" max="10721" width="34.28515625" style="27" customWidth="1"/>
    <col min="10722" max="10727" width="10.5703125" style="27" customWidth="1"/>
    <col min="10728" max="10735" width="9.42578125" style="27" customWidth="1"/>
    <col min="10736" max="10976" width="8.28515625" style="27"/>
    <col min="10977" max="10977" width="34.28515625" style="27" customWidth="1"/>
    <col min="10978" max="10983" width="10.5703125" style="27" customWidth="1"/>
    <col min="10984" max="10991" width="9.42578125" style="27" customWidth="1"/>
    <col min="10992" max="11232" width="8.28515625" style="27"/>
    <col min="11233" max="11233" width="34.28515625" style="27" customWidth="1"/>
    <col min="11234" max="11239" width="10.5703125" style="27" customWidth="1"/>
    <col min="11240" max="11247" width="9.42578125" style="27" customWidth="1"/>
    <col min="11248" max="11488" width="8.28515625" style="27"/>
    <col min="11489" max="11489" width="34.28515625" style="27" customWidth="1"/>
    <col min="11490" max="11495" width="10.5703125" style="27" customWidth="1"/>
    <col min="11496" max="11503" width="9.42578125" style="27" customWidth="1"/>
    <col min="11504" max="11744" width="8.28515625" style="27"/>
    <col min="11745" max="11745" width="34.28515625" style="27" customWidth="1"/>
    <col min="11746" max="11751" width="10.5703125" style="27" customWidth="1"/>
    <col min="11752" max="11759" width="9.42578125" style="27" customWidth="1"/>
    <col min="11760" max="12000" width="8.28515625" style="27"/>
    <col min="12001" max="12001" width="34.28515625" style="27" customWidth="1"/>
    <col min="12002" max="12007" width="10.5703125" style="27" customWidth="1"/>
    <col min="12008" max="12015" width="9.42578125" style="27" customWidth="1"/>
    <col min="12016" max="12256" width="8.28515625" style="27"/>
    <col min="12257" max="12257" width="34.28515625" style="27" customWidth="1"/>
    <col min="12258" max="12263" width="10.5703125" style="27" customWidth="1"/>
    <col min="12264" max="12271" width="9.42578125" style="27" customWidth="1"/>
    <col min="12272" max="12512" width="8.28515625" style="27"/>
    <col min="12513" max="12513" width="34.28515625" style="27" customWidth="1"/>
    <col min="12514" max="12519" width="10.5703125" style="27" customWidth="1"/>
    <col min="12520" max="12527" width="9.42578125" style="27" customWidth="1"/>
    <col min="12528" max="12768" width="8.28515625" style="27"/>
    <col min="12769" max="12769" width="34.28515625" style="27" customWidth="1"/>
    <col min="12770" max="12775" width="10.5703125" style="27" customWidth="1"/>
    <col min="12776" max="12783" width="9.42578125" style="27" customWidth="1"/>
    <col min="12784" max="13024" width="8.28515625" style="27"/>
    <col min="13025" max="13025" width="34.28515625" style="27" customWidth="1"/>
    <col min="13026" max="13031" width="10.5703125" style="27" customWidth="1"/>
    <col min="13032" max="13039" width="9.42578125" style="27" customWidth="1"/>
    <col min="13040" max="13280" width="8.28515625" style="27"/>
    <col min="13281" max="13281" width="34.28515625" style="27" customWidth="1"/>
    <col min="13282" max="13287" width="10.5703125" style="27" customWidth="1"/>
    <col min="13288" max="13295" width="9.42578125" style="27" customWidth="1"/>
    <col min="13296" max="13536" width="8.28515625" style="27"/>
    <col min="13537" max="13537" width="34.28515625" style="27" customWidth="1"/>
    <col min="13538" max="13543" width="10.5703125" style="27" customWidth="1"/>
    <col min="13544" max="13551" width="9.42578125" style="27" customWidth="1"/>
    <col min="13552" max="13792" width="8.28515625" style="27"/>
    <col min="13793" max="13793" width="34.28515625" style="27" customWidth="1"/>
    <col min="13794" max="13799" width="10.5703125" style="27" customWidth="1"/>
    <col min="13800" max="13807" width="9.42578125" style="27" customWidth="1"/>
    <col min="13808" max="14048" width="8.28515625" style="27"/>
    <col min="14049" max="14049" width="34.28515625" style="27" customWidth="1"/>
    <col min="14050" max="14055" width="10.5703125" style="27" customWidth="1"/>
    <col min="14056" max="14063" width="9.42578125" style="27" customWidth="1"/>
    <col min="14064" max="14304" width="8.28515625" style="27"/>
    <col min="14305" max="14305" width="34.28515625" style="27" customWidth="1"/>
    <col min="14306" max="14311" width="10.5703125" style="27" customWidth="1"/>
    <col min="14312" max="14319" width="9.42578125" style="27" customWidth="1"/>
    <col min="14320" max="14560" width="8.28515625" style="27"/>
    <col min="14561" max="14561" width="34.28515625" style="27" customWidth="1"/>
    <col min="14562" max="14567" width="10.5703125" style="27" customWidth="1"/>
    <col min="14568" max="14575" width="9.42578125" style="27" customWidth="1"/>
    <col min="14576" max="14816" width="8.28515625" style="27"/>
    <col min="14817" max="14817" width="34.28515625" style="27" customWidth="1"/>
    <col min="14818" max="14823" width="10.5703125" style="27" customWidth="1"/>
    <col min="14824" max="14831" width="9.42578125" style="27" customWidth="1"/>
    <col min="14832" max="15072" width="8.28515625" style="27"/>
    <col min="15073" max="15073" width="34.28515625" style="27" customWidth="1"/>
    <col min="15074" max="15079" width="10.5703125" style="27" customWidth="1"/>
    <col min="15080" max="15087" width="9.42578125" style="27" customWidth="1"/>
    <col min="15088" max="15328" width="8.28515625" style="27"/>
    <col min="15329" max="15329" width="34.28515625" style="27" customWidth="1"/>
    <col min="15330" max="15335" width="10.5703125" style="27" customWidth="1"/>
    <col min="15336" max="15343" width="9.42578125" style="27" customWidth="1"/>
    <col min="15344" max="15584" width="8.28515625" style="27"/>
    <col min="15585" max="15585" width="34.28515625" style="27" customWidth="1"/>
    <col min="15586" max="15591" width="10.5703125" style="27" customWidth="1"/>
    <col min="15592" max="15599" width="9.42578125" style="27" customWidth="1"/>
    <col min="15600" max="15840" width="8.28515625" style="27"/>
    <col min="15841" max="15841" width="34.28515625" style="27" customWidth="1"/>
    <col min="15842" max="15847" width="10.5703125" style="27" customWidth="1"/>
    <col min="15848" max="15855" width="9.42578125" style="27" customWidth="1"/>
    <col min="15856" max="16096" width="8.28515625" style="27"/>
    <col min="16097" max="16097" width="34.28515625" style="27" customWidth="1"/>
    <col min="16098" max="16103" width="10.5703125" style="27" customWidth="1"/>
    <col min="16104" max="16111" width="9.42578125" style="27" customWidth="1"/>
    <col min="16112" max="16384" width="8.28515625" style="27"/>
  </cols>
  <sheetData>
    <row r="1" spans="1:8">
      <c r="A1" s="36" t="s">
        <v>102</v>
      </c>
      <c r="B1" s="26"/>
      <c r="C1" s="26"/>
      <c r="D1" s="26"/>
      <c r="E1" s="26"/>
      <c r="F1" s="26"/>
      <c r="G1" s="26"/>
    </row>
    <row r="2" spans="1:8">
      <c r="A2" s="24"/>
      <c r="B2" s="25"/>
      <c r="C2" s="25"/>
      <c r="D2" s="25"/>
      <c r="E2" s="25"/>
      <c r="F2" s="26"/>
      <c r="G2" s="26"/>
    </row>
    <row r="3" spans="1:8">
      <c r="A3" s="28"/>
      <c r="B3" s="44">
        <v>2010</v>
      </c>
      <c r="C3" s="44">
        <v>2013</v>
      </c>
      <c r="D3" s="44">
        <v>2014</v>
      </c>
      <c r="E3" s="44">
        <v>2015</v>
      </c>
      <c r="F3" s="44">
        <v>2016</v>
      </c>
      <c r="G3" s="44" t="s">
        <v>103</v>
      </c>
      <c r="H3" s="45" t="s">
        <v>104</v>
      </c>
    </row>
    <row r="4" spans="1:8" ht="14.45">
      <c r="A4" s="27" t="s">
        <v>105</v>
      </c>
      <c r="B4" s="29">
        <v>51116.800000000003</v>
      </c>
      <c r="C4" s="29">
        <v>52773</v>
      </c>
      <c r="D4" s="29">
        <v>58545</v>
      </c>
      <c r="E4" s="29">
        <v>46451</v>
      </c>
      <c r="F4" s="29">
        <v>42463</v>
      </c>
      <c r="G4" s="29">
        <v>36104</v>
      </c>
      <c r="H4" s="42">
        <v>-14.975390339825257</v>
      </c>
    </row>
    <row r="5" spans="1:8" ht="14.45">
      <c r="A5" s="27" t="s">
        <v>106</v>
      </c>
      <c r="B5" s="29">
        <v>9125.9</v>
      </c>
      <c r="C5" s="29">
        <v>14897</v>
      </c>
      <c r="D5" s="29">
        <v>15175</v>
      </c>
      <c r="E5" s="29">
        <v>14705</v>
      </c>
      <c r="F5" s="29">
        <v>17652</v>
      </c>
      <c r="G5" s="29">
        <v>17710</v>
      </c>
      <c r="H5" s="42">
        <v>0.32857466576026173</v>
      </c>
    </row>
    <row r="6" spans="1:8">
      <c r="A6" s="27" t="s">
        <v>107</v>
      </c>
      <c r="B6" s="29">
        <v>1905.7</v>
      </c>
      <c r="C6" s="29">
        <v>21589</v>
      </c>
      <c r="D6" s="29">
        <v>22306</v>
      </c>
      <c r="E6" s="29">
        <v>22587</v>
      </c>
      <c r="F6" s="29">
        <v>22145</v>
      </c>
      <c r="G6" s="29">
        <v>24402</v>
      </c>
      <c r="H6" s="42">
        <v>10.191916911266642</v>
      </c>
    </row>
    <row r="7" spans="1:8">
      <c r="A7" s="27" t="s">
        <v>96</v>
      </c>
      <c r="B7" s="29">
        <v>5375.9</v>
      </c>
      <c r="C7" s="29">
        <v>5656</v>
      </c>
      <c r="D7" s="29">
        <v>5916</v>
      </c>
      <c r="E7" s="29">
        <v>5824</v>
      </c>
      <c r="F7" s="29">
        <v>6364</v>
      </c>
      <c r="G7" s="29">
        <v>6213</v>
      </c>
      <c r="H7" s="42">
        <v>-2.372721558768065</v>
      </c>
    </row>
    <row r="8" spans="1:8" ht="14.45">
      <c r="A8" s="27" t="s">
        <v>108</v>
      </c>
      <c r="B8" s="29">
        <v>9440</v>
      </c>
      <c r="C8" s="29">
        <v>17089.300000000003</v>
      </c>
      <c r="D8" s="29">
        <v>18729.5</v>
      </c>
      <c r="E8" s="29">
        <v>17930</v>
      </c>
      <c r="F8" s="29">
        <v>19531</v>
      </c>
      <c r="G8" s="29">
        <v>19321</v>
      </c>
      <c r="H8" s="42">
        <v>-1.0752137627361602</v>
      </c>
    </row>
    <row r="9" spans="1:8">
      <c r="A9" s="39" t="s">
        <v>109</v>
      </c>
      <c r="B9" s="40">
        <f>SUM(B4:B8)</f>
        <v>76964.3</v>
      </c>
      <c r="C9" s="40">
        <f t="shared" ref="C9:D9" si="0">SUM(C4:C8)</f>
        <v>112004.3</v>
      </c>
      <c r="D9" s="40">
        <f t="shared" si="0"/>
        <v>120671.5</v>
      </c>
      <c r="E9" s="40">
        <f>SUM(E4:E8)</f>
        <v>107497</v>
      </c>
      <c r="F9" s="40">
        <f>SUM(F4:F8)</f>
        <v>108155</v>
      </c>
      <c r="G9" s="40">
        <f>SUM(G4:G8)</f>
        <v>103750</v>
      </c>
      <c r="H9" s="43">
        <v>-4.072858397670009</v>
      </c>
    </row>
    <row r="10" spans="1:8">
      <c r="A10" s="37" t="s">
        <v>110</v>
      </c>
      <c r="B10" s="38">
        <v>343</v>
      </c>
      <c r="C10" s="38">
        <v>330.04</v>
      </c>
      <c r="D10" s="38">
        <v>321.83</v>
      </c>
      <c r="E10" s="38">
        <v>325.56</v>
      </c>
      <c r="F10" s="38">
        <v>325.56</v>
      </c>
      <c r="G10" s="38">
        <v>340</v>
      </c>
      <c r="H10" s="41" t="s">
        <v>50</v>
      </c>
    </row>
    <row r="12" spans="1:8" ht="14.45">
      <c r="A12" s="30" t="s">
        <v>111</v>
      </c>
    </row>
    <row r="13" spans="1:8" ht="14.45">
      <c r="A13" s="31" t="s">
        <v>112</v>
      </c>
    </row>
    <row r="14" spans="1:8">
      <c r="A14" s="27" t="s">
        <v>113</v>
      </c>
    </row>
    <row r="15" spans="1:8">
      <c r="C15" s="32"/>
      <c r="D15" s="32"/>
      <c r="E15" s="32"/>
      <c r="F15" s="32"/>
      <c r="G15" s="32"/>
    </row>
    <row r="16" spans="1:8">
      <c r="A16" s="288" t="s">
        <v>114</v>
      </c>
      <c r="B16" s="288"/>
    </row>
  </sheetData>
  <mergeCells count="1">
    <mergeCell ref="A16:B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41"/>
  <sheetViews>
    <sheetView zoomScale="80" zoomScaleNormal="80" workbookViewId="0">
      <selection activeCell="A2" sqref="A2"/>
    </sheetView>
  </sheetViews>
  <sheetFormatPr defaultColWidth="8.85546875" defaultRowHeight="14.45"/>
  <cols>
    <col min="1" max="1" width="34.42578125" style="46" customWidth="1"/>
    <col min="2" max="3" width="8.85546875" style="46"/>
    <col min="4" max="4" width="1.5703125" style="46" customWidth="1"/>
    <col min="5" max="5" width="8.7109375" style="46" customWidth="1"/>
    <col min="6" max="6" width="8.85546875" style="46"/>
    <col min="7" max="7" width="1.5703125" style="46" customWidth="1"/>
    <col min="8" max="16384" width="8.85546875" style="46"/>
  </cols>
  <sheetData>
    <row r="1" spans="1:9">
      <c r="A1" s="46" t="s">
        <v>115</v>
      </c>
    </row>
    <row r="3" spans="1:9" ht="16.5">
      <c r="A3" s="156"/>
      <c r="B3" s="289">
        <v>2016</v>
      </c>
      <c r="C3" s="289"/>
      <c r="D3" s="157"/>
      <c r="E3" s="290" t="s">
        <v>116</v>
      </c>
      <c r="F3" s="290"/>
      <c r="H3" s="158" t="s">
        <v>117</v>
      </c>
      <c r="I3" s="158"/>
    </row>
    <row r="4" spans="1:9" s="160" customFormat="1" ht="29.1">
      <c r="A4" s="159"/>
      <c r="B4" s="191" t="s">
        <v>118</v>
      </c>
      <c r="C4" s="159" t="s">
        <v>119</v>
      </c>
      <c r="D4" s="159"/>
      <c r="E4" s="191" t="s">
        <v>118</v>
      </c>
      <c r="F4" s="159" t="s">
        <v>119</v>
      </c>
      <c r="H4" s="191" t="s">
        <v>118</v>
      </c>
      <c r="I4" s="159" t="s">
        <v>119</v>
      </c>
    </row>
    <row r="5" spans="1:9" s="160" customFormat="1">
      <c r="A5" s="161"/>
      <c r="B5" s="161"/>
      <c r="C5" s="161"/>
      <c r="D5" s="161"/>
      <c r="E5" s="161"/>
      <c r="F5" s="161"/>
      <c r="H5" s="161"/>
      <c r="I5" s="161"/>
    </row>
    <row r="6" spans="1:9" s="160" customFormat="1">
      <c r="A6" s="162" t="s">
        <v>120</v>
      </c>
      <c r="B6" s="163">
        <v>3920</v>
      </c>
      <c r="C6" s="163">
        <v>18641</v>
      </c>
      <c r="D6" s="163"/>
      <c r="E6" s="163">
        <v>4268</v>
      </c>
      <c r="F6" s="163">
        <v>18863</v>
      </c>
      <c r="G6" s="164"/>
      <c r="H6" s="165">
        <f>+E6*100/B6-100</f>
        <v>8.8775510204081627</v>
      </c>
      <c r="I6" s="165">
        <f>+F6*100/C6-100</f>
        <v>1.190923233732093</v>
      </c>
    </row>
    <row r="7" spans="1:9" s="160" customFormat="1">
      <c r="A7" s="162" t="s">
        <v>121</v>
      </c>
      <c r="B7" s="163">
        <v>3598</v>
      </c>
      <c r="C7" s="163">
        <v>9410</v>
      </c>
      <c r="D7" s="163"/>
      <c r="E7" s="163">
        <v>5579</v>
      </c>
      <c r="F7" s="163">
        <v>9766</v>
      </c>
      <c r="G7" s="164"/>
      <c r="H7" s="165">
        <f t="shared" ref="H7:I23" si="0">+E7*100/B7-100</f>
        <v>55.05836575875486</v>
      </c>
      <c r="I7" s="165">
        <f t="shared" si="0"/>
        <v>3.783209351753456</v>
      </c>
    </row>
    <row r="8" spans="1:9" s="160" customFormat="1">
      <c r="A8" s="162" t="s">
        <v>14</v>
      </c>
      <c r="B8" s="163">
        <v>732053</v>
      </c>
      <c r="C8" s="163">
        <v>19283</v>
      </c>
      <c r="D8" s="163"/>
      <c r="E8" s="163">
        <v>774014</v>
      </c>
      <c r="F8" s="163">
        <v>19682</v>
      </c>
      <c r="G8" s="164"/>
      <c r="H8" s="165">
        <f t="shared" si="0"/>
        <v>5.7319620300715997</v>
      </c>
      <c r="I8" s="165">
        <f t="shared" si="0"/>
        <v>2.0691801068298474</v>
      </c>
    </row>
    <row r="9" spans="1:9" s="160" customFormat="1">
      <c r="A9" s="162" t="s">
        <v>122</v>
      </c>
      <c r="B9" s="163">
        <v>34</v>
      </c>
      <c r="C9" s="163">
        <v>814</v>
      </c>
      <c r="D9" s="163"/>
      <c r="E9" s="163">
        <v>34</v>
      </c>
      <c r="F9" s="163">
        <v>813</v>
      </c>
      <c r="G9" s="166"/>
      <c r="H9" s="165">
        <f t="shared" si="0"/>
        <v>0</v>
      </c>
      <c r="I9" s="167">
        <f t="shared" si="0"/>
        <v>-0.12285012285012442</v>
      </c>
    </row>
    <row r="10" spans="1:9" s="160" customFormat="1">
      <c r="A10" s="162"/>
      <c r="B10" s="168"/>
      <c r="C10" s="168"/>
      <c r="D10" s="168"/>
      <c r="E10" s="168"/>
      <c r="F10" s="168"/>
      <c r="G10" s="169"/>
      <c r="H10" s="170"/>
      <c r="I10" s="171"/>
    </row>
    <row r="11" spans="1:9" s="160" customFormat="1">
      <c r="A11" s="162" t="s">
        <v>123</v>
      </c>
      <c r="B11" s="163">
        <v>2735</v>
      </c>
      <c r="C11" s="163">
        <v>4124</v>
      </c>
      <c r="D11" s="163"/>
      <c r="E11" s="163">
        <v>2913</v>
      </c>
      <c r="F11" s="163">
        <v>4135</v>
      </c>
      <c r="G11" s="166"/>
      <c r="H11" s="167">
        <f t="shared" si="0"/>
        <v>6.5082266910420543</v>
      </c>
      <c r="I11" s="167">
        <f t="shared" si="0"/>
        <v>0.26673132880698347</v>
      </c>
    </row>
    <row r="12" spans="1:9" s="160" customFormat="1">
      <c r="A12" s="162" t="s">
        <v>124</v>
      </c>
      <c r="B12" s="163">
        <v>1067</v>
      </c>
      <c r="C12" s="163">
        <v>2021</v>
      </c>
      <c r="D12" s="163"/>
      <c r="E12" s="163">
        <v>1087</v>
      </c>
      <c r="F12" s="163">
        <v>2007</v>
      </c>
      <c r="G12" s="166"/>
      <c r="H12" s="167">
        <f t="shared" si="0"/>
        <v>1.874414245548266</v>
      </c>
      <c r="I12" s="167">
        <f t="shared" si="0"/>
        <v>-0.6927263730826354</v>
      </c>
    </row>
    <row r="13" spans="1:9" s="160" customFormat="1">
      <c r="A13" s="172" t="s">
        <v>125</v>
      </c>
      <c r="B13" s="173">
        <v>138</v>
      </c>
      <c r="C13" s="168">
        <v>826</v>
      </c>
      <c r="D13" s="168"/>
      <c r="E13" s="168">
        <v>136</v>
      </c>
      <c r="F13" s="168">
        <v>811</v>
      </c>
      <c r="G13" s="169"/>
      <c r="H13" s="171">
        <f t="shared" si="0"/>
        <v>-1.4492753623188435</v>
      </c>
      <c r="I13" s="171">
        <f t="shared" si="0"/>
        <v>-1.8159806295399505</v>
      </c>
    </row>
    <row r="14" spans="1:9" s="160" customFormat="1">
      <c r="A14" s="172" t="s">
        <v>126</v>
      </c>
      <c r="B14" s="168">
        <v>36</v>
      </c>
      <c r="C14" s="168">
        <v>443</v>
      </c>
      <c r="D14" s="168"/>
      <c r="E14" s="168">
        <v>35</v>
      </c>
      <c r="F14" s="168">
        <v>442</v>
      </c>
      <c r="G14" s="169"/>
      <c r="H14" s="171">
        <f t="shared" si="0"/>
        <v>-2.7777777777777715</v>
      </c>
      <c r="I14" s="171">
        <f t="shared" si="0"/>
        <v>-0.22573363431150995</v>
      </c>
    </row>
    <row r="15" spans="1:9">
      <c r="A15" s="172" t="s">
        <v>127</v>
      </c>
      <c r="B15" s="174">
        <v>105</v>
      </c>
      <c r="C15" s="168">
        <v>382</v>
      </c>
      <c r="D15" s="168"/>
      <c r="E15" s="168">
        <v>103</v>
      </c>
      <c r="F15" s="168">
        <v>368</v>
      </c>
      <c r="G15" s="169"/>
      <c r="H15" s="171">
        <f t="shared" si="0"/>
        <v>-1.904761904761898</v>
      </c>
      <c r="I15" s="171">
        <f t="shared" si="0"/>
        <v>-3.6649214659685896</v>
      </c>
    </row>
    <row r="16" spans="1:9">
      <c r="A16" s="175" t="s">
        <v>128</v>
      </c>
      <c r="B16" s="176">
        <v>745</v>
      </c>
      <c r="C16" s="168">
        <v>572</v>
      </c>
      <c r="D16" s="168"/>
      <c r="E16" s="168">
        <v>770</v>
      </c>
      <c r="F16" s="168">
        <v>573</v>
      </c>
      <c r="G16" s="169"/>
      <c r="H16" s="171">
        <f t="shared" si="0"/>
        <v>3.3557046979865817</v>
      </c>
      <c r="I16" s="171">
        <f t="shared" si="0"/>
        <v>0.17482517482517324</v>
      </c>
    </row>
    <row r="17" spans="1:9">
      <c r="A17" s="175" t="s">
        <v>129</v>
      </c>
      <c r="B17" s="174">
        <v>239</v>
      </c>
      <c r="C17" s="168">
        <v>280</v>
      </c>
      <c r="D17" s="168"/>
      <c r="E17" s="168">
        <v>234</v>
      </c>
      <c r="F17" s="168">
        <v>280</v>
      </c>
      <c r="G17" s="169"/>
      <c r="H17" s="171">
        <f t="shared" si="0"/>
        <v>-2.092050209205027</v>
      </c>
      <c r="I17" s="171">
        <f t="shared" si="0"/>
        <v>0</v>
      </c>
    </row>
    <row r="18" spans="1:9">
      <c r="A18" s="175" t="s">
        <v>130</v>
      </c>
      <c r="B18" s="174">
        <v>21</v>
      </c>
      <c r="C18" s="168">
        <v>7</v>
      </c>
      <c r="D18" s="168"/>
      <c r="E18" s="168">
        <v>20</v>
      </c>
      <c r="F18" s="168">
        <v>6.7</v>
      </c>
      <c r="G18" s="169"/>
      <c r="H18" s="171">
        <f t="shared" si="0"/>
        <v>-4.7619047619047592</v>
      </c>
      <c r="I18" s="171">
        <f t="shared" si="0"/>
        <v>-4.2857142857142918</v>
      </c>
    </row>
    <row r="19" spans="1:9">
      <c r="A19" s="175" t="s">
        <v>131</v>
      </c>
      <c r="B19" s="174">
        <v>198</v>
      </c>
      <c r="C19" s="168">
        <v>67</v>
      </c>
      <c r="D19" s="168"/>
      <c r="E19" s="168">
        <v>216</v>
      </c>
      <c r="F19" s="168">
        <v>68</v>
      </c>
      <c r="G19" s="169"/>
      <c r="H19" s="171">
        <f t="shared" si="0"/>
        <v>9.0909090909090935</v>
      </c>
      <c r="I19" s="171">
        <f t="shared" si="0"/>
        <v>1.4925373134328339</v>
      </c>
    </row>
    <row r="20" spans="1:9">
      <c r="A20" s="175" t="s">
        <v>132</v>
      </c>
      <c r="B20" s="174">
        <v>308</v>
      </c>
      <c r="C20" s="168">
        <v>218</v>
      </c>
      <c r="D20" s="168"/>
      <c r="E20" s="168">
        <v>322</v>
      </c>
      <c r="F20" s="168">
        <v>217</v>
      </c>
      <c r="G20" s="169"/>
      <c r="H20" s="171">
        <f t="shared" si="0"/>
        <v>4.5454545454545467</v>
      </c>
      <c r="I20" s="171">
        <f t="shared" si="0"/>
        <v>-0.45871559633027914</v>
      </c>
    </row>
    <row r="21" spans="1:9">
      <c r="A21" s="175" t="s">
        <v>133</v>
      </c>
      <c r="B21" s="176">
        <v>190</v>
      </c>
      <c r="C21" s="168">
        <v>623</v>
      </c>
      <c r="D21" s="168"/>
      <c r="E21" s="168">
        <v>187</v>
      </c>
      <c r="F21" s="177">
        <v>622</v>
      </c>
      <c r="G21" s="169"/>
      <c r="H21" s="171">
        <f t="shared" si="0"/>
        <v>-1.5789473684210549</v>
      </c>
      <c r="I21" s="171">
        <f t="shared" si="0"/>
        <v>-0.1605136436597121</v>
      </c>
    </row>
    <row r="22" spans="1:9">
      <c r="A22" s="175" t="s">
        <v>134</v>
      </c>
      <c r="B22" s="174">
        <v>160</v>
      </c>
      <c r="C22" s="168">
        <v>526</v>
      </c>
      <c r="D22" s="168"/>
      <c r="E22" s="168">
        <v>155</v>
      </c>
      <c r="F22" s="168">
        <v>524</v>
      </c>
      <c r="G22" s="169"/>
      <c r="H22" s="171">
        <f t="shared" si="0"/>
        <v>-3.125</v>
      </c>
      <c r="I22" s="171">
        <f t="shared" si="0"/>
        <v>-0.38022813688212409</v>
      </c>
    </row>
    <row r="23" spans="1:9">
      <c r="A23" s="175" t="s">
        <v>135</v>
      </c>
      <c r="B23" s="174">
        <v>33</v>
      </c>
      <c r="C23" s="168">
        <v>97</v>
      </c>
      <c r="D23" s="168"/>
      <c r="E23" s="168">
        <v>35</v>
      </c>
      <c r="F23" s="168">
        <v>98</v>
      </c>
      <c r="G23" s="169"/>
      <c r="H23" s="171">
        <f t="shared" si="0"/>
        <v>6.0606060606060623</v>
      </c>
      <c r="I23" s="171">
        <f t="shared" si="0"/>
        <v>1.0309278350515427</v>
      </c>
    </row>
    <row r="24" spans="1:9" s="179" customFormat="1">
      <c r="A24" s="178" t="s">
        <v>136</v>
      </c>
      <c r="B24" s="163">
        <v>1680</v>
      </c>
      <c r="C24" s="163">
        <v>2102</v>
      </c>
      <c r="D24" s="163"/>
      <c r="E24" s="163">
        <v>1837</v>
      </c>
      <c r="F24" s="163">
        <v>2127</v>
      </c>
      <c r="G24" s="166"/>
      <c r="H24" s="167">
        <f t="shared" ref="H24:I35" si="1">+E24*100/B24-100</f>
        <v>9.345238095238102</v>
      </c>
      <c r="I24" s="167">
        <f t="shared" si="1"/>
        <v>1.1893434823977174</v>
      </c>
    </row>
    <row r="25" spans="1:9">
      <c r="A25" s="172" t="s">
        <v>125</v>
      </c>
      <c r="B25" s="173">
        <v>263</v>
      </c>
      <c r="C25" s="173">
        <v>844</v>
      </c>
      <c r="D25" s="173"/>
      <c r="E25" s="180">
        <v>327</v>
      </c>
      <c r="F25" s="180">
        <v>856</v>
      </c>
      <c r="G25" s="181"/>
      <c r="H25" s="182">
        <f>+E25*100/B25-100</f>
        <v>24.334600760456269</v>
      </c>
      <c r="I25" s="171">
        <f t="shared" si="1"/>
        <v>1.4218009478672968</v>
      </c>
    </row>
    <row r="26" spans="1:9">
      <c r="A26" s="172" t="s">
        <v>126</v>
      </c>
      <c r="B26" s="168">
        <v>32</v>
      </c>
      <c r="C26" s="168">
        <v>494</v>
      </c>
      <c r="D26" s="168"/>
      <c r="E26" s="168">
        <v>30</v>
      </c>
      <c r="F26" s="168">
        <v>493</v>
      </c>
      <c r="G26" s="183"/>
      <c r="H26" s="170">
        <f t="shared" ref="H26:H35" si="2">+E26*100/B26-100</f>
        <v>-6.25</v>
      </c>
      <c r="I26" s="171">
        <f t="shared" si="1"/>
        <v>-0.20242914979756677</v>
      </c>
    </row>
    <row r="27" spans="1:9">
      <c r="A27" s="172" t="s">
        <v>127</v>
      </c>
      <c r="B27" s="174">
        <v>234</v>
      </c>
      <c r="C27" s="168">
        <v>350</v>
      </c>
      <c r="D27" s="168"/>
      <c r="E27" s="168">
        <v>300</v>
      </c>
      <c r="F27" s="168">
        <v>363</v>
      </c>
      <c r="G27" s="183"/>
      <c r="H27" s="170">
        <f>+E27*100/B27-100</f>
        <v>28.205128205128204</v>
      </c>
      <c r="I27" s="171">
        <f t="shared" si="1"/>
        <v>3.7142857142857082</v>
      </c>
    </row>
    <row r="28" spans="1:9">
      <c r="A28" s="175" t="s">
        <v>128</v>
      </c>
      <c r="B28" s="176">
        <v>1121</v>
      </c>
      <c r="C28" s="173">
        <v>851</v>
      </c>
      <c r="D28" s="176"/>
      <c r="E28" s="176">
        <v>1222</v>
      </c>
      <c r="F28" s="176">
        <v>870</v>
      </c>
      <c r="G28" s="184"/>
      <c r="H28" s="182">
        <f t="shared" si="2"/>
        <v>9.0098126672613716</v>
      </c>
      <c r="I28" s="171">
        <f t="shared" si="1"/>
        <v>2.2326674500587558</v>
      </c>
    </row>
    <row r="29" spans="1:9">
      <c r="A29" s="175" t="s">
        <v>129</v>
      </c>
      <c r="B29" s="174">
        <v>150</v>
      </c>
      <c r="C29" s="174">
        <v>121</v>
      </c>
      <c r="D29" s="174"/>
      <c r="E29" s="174">
        <v>176</v>
      </c>
      <c r="F29" s="174">
        <v>130</v>
      </c>
      <c r="G29" s="185"/>
      <c r="H29" s="170">
        <f t="shared" si="2"/>
        <v>17.333333333333329</v>
      </c>
      <c r="I29" s="171">
        <f t="shared" si="1"/>
        <v>7.4380165289256155</v>
      </c>
    </row>
    <row r="30" spans="1:9">
      <c r="A30" s="175" t="s">
        <v>130</v>
      </c>
      <c r="B30" s="174">
        <v>56</v>
      </c>
      <c r="C30" s="174">
        <v>37</v>
      </c>
      <c r="D30" s="174"/>
      <c r="E30" s="174">
        <v>58</v>
      </c>
      <c r="F30" s="174">
        <v>38</v>
      </c>
      <c r="G30" s="185"/>
      <c r="H30" s="170">
        <f t="shared" si="2"/>
        <v>3.5714285714285694</v>
      </c>
      <c r="I30" s="171">
        <f t="shared" si="1"/>
        <v>2.7027027027027088</v>
      </c>
    </row>
    <row r="31" spans="1:9">
      <c r="A31" s="175" t="s">
        <v>131</v>
      </c>
      <c r="B31" s="174">
        <v>341</v>
      </c>
      <c r="C31" s="174">
        <v>162</v>
      </c>
      <c r="D31" s="174"/>
      <c r="E31" s="174">
        <v>386</v>
      </c>
      <c r="F31" s="174">
        <v>166</v>
      </c>
      <c r="G31" s="185"/>
      <c r="H31" s="170">
        <f t="shared" si="2"/>
        <v>13.196480938416428</v>
      </c>
      <c r="I31" s="171">
        <f t="shared" si="1"/>
        <v>2.4691358024691397</v>
      </c>
    </row>
    <row r="32" spans="1:9">
      <c r="A32" s="175" t="s">
        <v>132</v>
      </c>
      <c r="B32" s="174">
        <v>682</v>
      </c>
      <c r="C32" s="174">
        <v>530</v>
      </c>
      <c r="D32" s="174"/>
      <c r="E32" s="174">
        <v>705</v>
      </c>
      <c r="F32" s="174">
        <v>535</v>
      </c>
      <c r="G32" s="185"/>
      <c r="H32" s="170">
        <f t="shared" si="2"/>
        <v>3.3724340175953103</v>
      </c>
      <c r="I32" s="171">
        <f t="shared" si="1"/>
        <v>0.94339622641508925</v>
      </c>
    </row>
    <row r="33" spans="1:9">
      <c r="A33" s="175" t="s">
        <v>133</v>
      </c>
      <c r="B33" s="176">
        <v>312</v>
      </c>
      <c r="C33" s="176">
        <v>406</v>
      </c>
      <c r="D33" s="176"/>
      <c r="E33" s="176">
        <v>304</v>
      </c>
      <c r="F33" s="176">
        <v>401</v>
      </c>
      <c r="G33" s="184"/>
      <c r="H33" s="182">
        <f t="shared" si="2"/>
        <v>-2.5641025641025692</v>
      </c>
      <c r="I33" s="171">
        <f t="shared" si="1"/>
        <v>-1.2315270935960569</v>
      </c>
    </row>
    <row r="34" spans="1:9">
      <c r="A34" s="175" t="s">
        <v>134</v>
      </c>
      <c r="B34" s="174">
        <v>257</v>
      </c>
      <c r="C34" s="174">
        <v>351</v>
      </c>
      <c r="D34" s="174"/>
      <c r="E34" s="174">
        <v>248</v>
      </c>
      <c r="F34" s="174">
        <v>354</v>
      </c>
      <c r="G34" s="185"/>
      <c r="H34" s="170">
        <f t="shared" si="2"/>
        <v>-3.5019455252918306</v>
      </c>
      <c r="I34" s="171">
        <f t="shared" si="1"/>
        <v>0.85470085470085166</v>
      </c>
    </row>
    <row r="35" spans="1:9">
      <c r="A35" s="175" t="s">
        <v>135</v>
      </c>
      <c r="B35" s="174">
        <v>60</v>
      </c>
      <c r="C35" s="174">
        <v>55</v>
      </c>
      <c r="D35" s="174"/>
      <c r="E35" s="174">
        <v>62</v>
      </c>
      <c r="F35" s="174">
        <v>56</v>
      </c>
      <c r="G35" s="185"/>
      <c r="H35" s="170">
        <f t="shared" si="2"/>
        <v>3.3333333333333286</v>
      </c>
      <c r="I35" s="171">
        <f t="shared" si="1"/>
        <v>1.818181818181813</v>
      </c>
    </row>
    <row r="36" spans="1:9">
      <c r="A36" s="47"/>
      <c r="B36" s="174"/>
      <c r="C36" s="174"/>
      <c r="D36" s="174"/>
      <c r="E36" s="174"/>
      <c r="F36" s="174"/>
      <c r="G36" s="185"/>
      <c r="H36" s="187"/>
      <c r="I36" s="187"/>
    </row>
    <row r="37" spans="1:9">
      <c r="A37" s="188" t="s">
        <v>137</v>
      </c>
      <c r="B37" s="189">
        <f>B6+B7+B8+B9+B11</f>
        <v>742340</v>
      </c>
      <c r="C37" s="189">
        <f>C6+C7+C8+C9+C11</f>
        <v>52272</v>
      </c>
      <c r="D37" s="189"/>
      <c r="E37" s="189">
        <f>E6+E7+E8+E9+E11</f>
        <v>786808</v>
      </c>
      <c r="F37" s="189">
        <f>F6+F7+F8+F9+F11</f>
        <v>53259</v>
      </c>
      <c r="G37" s="189"/>
      <c r="H37" s="190">
        <f t="shared" ref="H37:I37" si="3">+E37*100/B37-100</f>
        <v>5.9902470566047867</v>
      </c>
      <c r="I37" s="190">
        <f t="shared" si="3"/>
        <v>1.8882001836547317</v>
      </c>
    </row>
    <row r="39" spans="1:9">
      <c r="A39" s="46" t="s">
        <v>138</v>
      </c>
    </row>
    <row r="40" spans="1:9">
      <c r="B40" s="186"/>
      <c r="C40" s="186"/>
      <c r="D40" s="186"/>
      <c r="E40" s="186"/>
      <c r="F40" s="186"/>
      <c r="G40" s="186"/>
      <c r="H40" s="186"/>
      <c r="I40" s="186"/>
    </row>
    <row r="41" spans="1:9">
      <c r="A41" s="47" t="s">
        <v>139</v>
      </c>
    </row>
  </sheetData>
  <mergeCells count="2">
    <mergeCell ref="B3:C3"/>
    <mergeCell ref="E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Inea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Mafalda Monda</dc:creator>
  <cp:keywords/>
  <dc:description/>
  <cp:lastModifiedBy>fabio iacobini</cp:lastModifiedBy>
  <cp:revision/>
  <dcterms:created xsi:type="dcterms:W3CDTF">2018-11-14T11:27:15Z</dcterms:created>
  <dcterms:modified xsi:type="dcterms:W3CDTF">2021-04-28T09:25:25Z</dcterms:modified>
  <cp:category/>
  <cp:contentStatus/>
</cp:coreProperties>
</file>